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5799DF06-307F-4D23-AFBF-A47EA1B66FB4}" xr6:coauthVersionLast="47" xr6:coauthVersionMax="47" xr10:uidLastSave="{00000000-0000-0000-0000-000000000000}"/>
  <bookViews>
    <workbookView xWindow="33525" yWindow="3195" windowWidth="21600" windowHeight="11235" activeTab="8" xr2:uid="{4055EC04-2B3C-4675-B0D8-E69B93AE7B63}"/>
  </bookViews>
  <sheets>
    <sheet name="U9" sheetId="6" r:id="rId1"/>
    <sheet name="U11B" sheetId="7" r:id="rId2"/>
    <sheet name="U11G" sheetId="8" r:id="rId3"/>
    <sheet name="U13B" sheetId="9" r:id="rId4"/>
    <sheet name="U13G" sheetId="10" r:id="rId5"/>
    <sheet name="JM15" sheetId="2" r:id="rId6"/>
    <sheet name="JW15" sheetId="3" r:id="rId7"/>
    <sheet name="JM17" sheetId="4" r:id="rId8"/>
    <sheet name="JW17" sheetId="5" r:id="rId9"/>
    <sheet name="Points" sheetId="11" r:id="rId10"/>
  </sheets>
  <definedNames>
    <definedName name="_xlnm.Print_Area" localSheetId="5">'JM15'!$A$1:$J$26</definedName>
    <definedName name="_xlnm.Print_Area" localSheetId="7">'JM17'!$A$1:$J$30</definedName>
    <definedName name="_xlnm.Print_Area" localSheetId="6">'JW15'!$A$1:$J$10</definedName>
    <definedName name="_xlnm.Print_Area" localSheetId="8">'JW17'!$A$1:$J$12</definedName>
    <definedName name="_xlnm.Print_Area" localSheetId="1">U11B!$A$1:$M$8</definedName>
    <definedName name="_xlnm.Print_Area" localSheetId="2">U11G!$A$1:$M$6</definedName>
    <definedName name="_xlnm.Print_Area" localSheetId="3">U13B!$A$1:$M$16</definedName>
    <definedName name="_xlnm.Print_Area" localSheetId="4">U13G!$A$1:$M$6</definedName>
    <definedName name="_xlnm.Print_Area" localSheetId="0">'U9'!$A$1:$M$6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7" l="1"/>
  <c r="J7" i="7"/>
  <c r="H7" i="7"/>
  <c r="F7" i="7"/>
  <c r="L8" i="7"/>
  <c r="J8" i="7"/>
  <c r="H8" i="7"/>
  <c r="F8" i="7"/>
  <c r="L5" i="6"/>
  <c r="J5" i="6"/>
  <c r="H5" i="6"/>
  <c r="F5" i="6"/>
  <c r="L4" i="6"/>
  <c r="J4" i="6"/>
  <c r="H4" i="6"/>
  <c r="F4" i="6"/>
  <c r="L3" i="6"/>
  <c r="J3" i="6"/>
  <c r="H3" i="6"/>
  <c r="F3" i="6"/>
  <c r="L2" i="6"/>
  <c r="J2" i="6"/>
  <c r="H2" i="6"/>
  <c r="F2" i="6"/>
  <c r="L6" i="7"/>
  <c r="J6" i="7"/>
  <c r="H6" i="7"/>
  <c r="F6" i="7"/>
  <c r="L5" i="7"/>
  <c r="J5" i="7"/>
  <c r="H5" i="7"/>
  <c r="F5" i="7"/>
  <c r="L4" i="7"/>
  <c r="J4" i="7"/>
  <c r="H4" i="7"/>
  <c r="F4" i="7"/>
  <c r="L3" i="7"/>
  <c r="J3" i="7"/>
  <c r="H3" i="7"/>
  <c r="F3" i="7"/>
  <c r="L2" i="7"/>
  <c r="J2" i="7"/>
  <c r="H2" i="7"/>
  <c r="F2" i="7"/>
  <c r="L6" i="8"/>
  <c r="J6" i="8"/>
  <c r="H6" i="8"/>
  <c r="F6" i="8"/>
  <c r="L4" i="8"/>
  <c r="J4" i="8"/>
  <c r="H4" i="8"/>
  <c r="F4" i="8"/>
  <c r="L5" i="8"/>
  <c r="J5" i="8"/>
  <c r="H5" i="8"/>
  <c r="F5" i="8"/>
  <c r="L3" i="8"/>
  <c r="J3" i="8"/>
  <c r="H3" i="8"/>
  <c r="F3" i="8"/>
  <c r="L2" i="8"/>
  <c r="J2" i="8"/>
  <c r="H2" i="8"/>
  <c r="F2" i="8"/>
  <c r="F6" i="10"/>
  <c r="F5" i="10"/>
  <c r="F3" i="10"/>
  <c r="F4" i="10"/>
  <c r="H6" i="10"/>
  <c r="H5" i="10"/>
  <c r="H3" i="10"/>
  <c r="H4" i="10"/>
  <c r="J6" i="10"/>
  <c r="J5" i="10"/>
  <c r="J3" i="10"/>
  <c r="J4" i="10"/>
  <c r="L6" i="10"/>
  <c r="L5" i="10"/>
  <c r="L3" i="10"/>
  <c r="L4" i="10"/>
  <c r="L2" i="10"/>
  <c r="J2" i="10"/>
  <c r="H2" i="10"/>
  <c r="F2" i="10"/>
  <c r="F16" i="9"/>
  <c r="F15" i="9"/>
  <c r="F14" i="9"/>
  <c r="F13" i="9"/>
  <c r="F12" i="9"/>
  <c r="F10" i="9"/>
  <c r="F11" i="9"/>
  <c r="F9" i="9"/>
  <c r="F8" i="9"/>
  <c r="F6" i="9"/>
  <c r="F7" i="9"/>
  <c r="F5" i="9"/>
  <c r="F4" i="9"/>
  <c r="H16" i="9"/>
  <c r="H15" i="9"/>
  <c r="H14" i="9"/>
  <c r="H13" i="9"/>
  <c r="H12" i="9"/>
  <c r="H10" i="9"/>
  <c r="H11" i="9"/>
  <c r="H9" i="9"/>
  <c r="H8" i="9"/>
  <c r="H6" i="9"/>
  <c r="H7" i="9"/>
  <c r="H5" i="9"/>
  <c r="H4" i="9"/>
  <c r="J16" i="9"/>
  <c r="J15" i="9"/>
  <c r="J14" i="9"/>
  <c r="J13" i="9"/>
  <c r="J12" i="9"/>
  <c r="J10" i="9"/>
  <c r="J11" i="9"/>
  <c r="J9" i="9"/>
  <c r="J8" i="9"/>
  <c r="J6" i="9"/>
  <c r="J7" i="9"/>
  <c r="J5" i="9"/>
  <c r="J4" i="9"/>
  <c r="L16" i="9"/>
  <c r="L15" i="9"/>
  <c r="L14" i="9"/>
  <c r="L13" i="9"/>
  <c r="L12" i="9"/>
  <c r="L10" i="9"/>
  <c r="L11" i="9"/>
  <c r="L9" i="9"/>
  <c r="L8" i="9"/>
  <c r="L6" i="9"/>
  <c r="L7" i="9"/>
  <c r="L5" i="9"/>
  <c r="L4" i="9"/>
  <c r="L3" i="9"/>
  <c r="J3" i="9"/>
  <c r="H3" i="9"/>
  <c r="F3" i="9"/>
  <c r="J29" i="4"/>
  <c r="J28" i="4"/>
  <c r="J27" i="4"/>
  <c r="J26" i="4"/>
  <c r="J25" i="4"/>
  <c r="J24" i="4"/>
  <c r="J23" i="4"/>
  <c r="J20" i="4"/>
  <c r="J21" i="4"/>
  <c r="J22" i="4"/>
  <c r="J17" i="4"/>
  <c r="J10" i="4"/>
  <c r="J18" i="4"/>
  <c r="J8" i="4"/>
  <c r="J19" i="4"/>
  <c r="J16" i="4"/>
  <c r="J11" i="4"/>
  <c r="J7" i="4"/>
  <c r="J9" i="4"/>
  <c r="J12" i="4"/>
  <c r="J15" i="4"/>
  <c r="J13" i="4"/>
  <c r="J5" i="4"/>
  <c r="J14" i="4"/>
  <c r="J6" i="4"/>
  <c r="J4" i="4"/>
  <c r="J3" i="4"/>
  <c r="J9" i="5"/>
  <c r="J7" i="5"/>
  <c r="J8" i="5"/>
  <c r="J6" i="5"/>
  <c r="J5" i="5"/>
  <c r="J4" i="5"/>
  <c r="J3" i="5"/>
  <c r="J10" i="5"/>
  <c r="J9" i="3"/>
  <c r="J8" i="3"/>
  <c r="J7" i="3"/>
  <c r="J6" i="3"/>
  <c r="J5" i="3"/>
  <c r="J4" i="3"/>
  <c r="J3" i="3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3" i="2"/>
  <c r="M3" i="8" l="1"/>
  <c r="D3" i="8" s="1"/>
  <c r="M8" i="7"/>
  <c r="D8" i="7" s="1"/>
  <c r="M4" i="7"/>
  <c r="D4" i="7" s="1"/>
  <c r="M7" i="7"/>
  <c r="D7" i="7" s="1"/>
  <c r="M6" i="7"/>
  <c r="D6" i="7" s="1"/>
  <c r="M2" i="7"/>
  <c r="D2" i="7" s="1"/>
  <c r="M5" i="6"/>
  <c r="D5" i="6" s="1"/>
  <c r="M3" i="6"/>
  <c r="D3" i="6" s="1"/>
  <c r="M4" i="8"/>
  <c r="D4" i="8" s="1"/>
  <c r="M2" i="8"/>
  <c r="D2" i="8" s="1"/>
  <c r="M5" i="8"/>
  <c r="D5" i="8" s="1"/>
  <c r="M6" i="8"/>
  <c r="D6" i="8" s="1"/>
  <c r="M3" i="7"/>
  <c r="D3" i="7" s="1"/>
  <c r="M5" i="7"/>
  <c r="D5" i="7" s="1"/>
  <c r="M2" i="6"/>
  <c r="D2" i="6" s="1"/>
  <c r="M4" i="6"/>
  <c r="D4" i="6" s="1"/>
  <c r="M8" i="9"/>
  <c r="M6" i="9"/>
  <c r="M15" i="9"/>
  <c r="D15" i="9" s="1"/>
  <c r="M3" i="9"/>
  <c r="D3" i="9" s="1"/>
  <c r="M4" i="9"/>
  <c r="D4" i="9" s="1"/>
  <c r="M12" i="9"/>
  <c r="D12" i="9" s="1"/>
  <c r="M16" i="9"/>
  <c r="D16" i="9" s="1"/>
  <c r="M14" i="9"/>
  <c r="D14" i="9" s="1"/>
  <c r="M7" i="9"/>
  <c r="D7" i="9" s="1"/>
  <c r="M5" i="10"/>
  <c r="D5" i="10" s="1"/>
  <c r="M6" i="10"/>
  <c r="D6" i="10" s="1"/>
  <c r="M3" i="10"/>
  <c r="D3" i="10" s="1"/>
  <c r="M4" i="10"/>
  <c r="D4" i="10" s="1"/>
  <c r="M2" i="10"/>
  <c r="D2" i="10" s="1"/>
  <c r="M11" i="9"/>
  <c r="D11" i="9" s="1"/>
  <c r="M5" i="9"/>
  <c r="D5" i="9" s="1"/>
  <c r="M13" i="9"/>
  <c r="D13" i="9" s="1"/>
  <c r="M9" i="9"/>
  <c r="D9" i="9" s="1"/>
  <c r="M10" i="9"/>
  <c r="D10" i="9" s="1"/>
  <c r="D8" i="9"/>
  <c r="D6" i="9"/>
</calcChain>
</file>

<file path=xl/sharedStrings.xml><?xml version="1.0" encoding="utf-8"?>
<sst xmlns="http://schemas.openxmlformats.org/spreadsheetml/2006/main" count="358" uniqueCount="275">
  <si>
    <t>Lucas STRBIK (Lidcombe Auburn CC)</t>
  </si>
  <si>
    <t>7:31.91</t>
  </si>
  <si>
    <t>Archer PEPPINCK (Canberra CC)</t>
  </si>
  <si>
    <t>7:55.48</t>
  </si>
  <si>
    <t>Will RENSHAW (Bathurst CC)</t>
  </si>
  <si>
    <t>7:56.97</t>
  </si>
  <si>
    <t>Sam BYRNE (Nowra Velo Club)</t>
  </si>
  <si>
    <t>7:57.74</t>
  </si>
  <si>
    <t>Caine PLATT (Newcastle Hunter CC)</t>
  </si>
  <si>
    <t>8:11.46</t>
  </si>
  <si>
    <t>Luke BARRITT (Illawarra CC)</t>
  </si>
  <si>
    <t>8:12.70</t>
  </si>
  <si>
    <t>Sean BATES (Vikings CC)</t>
  </si>
  <si>
    <t>8:14.30</t>
  </si>
  <si>
    <t>Jayden MATI (Lidcombe Auburn CC)</t>
  </si>
  <si>
    <t>8:21.90</t>
  </si>
  <si>
    <t>Darcy ROBERTS (Randwick CC)</t>
  </si>
  <si>
    <t>8:28.61</t>
  </si>
  <si>
    <t>Hugo WILLIAMS (Canberra CC)</t>
  </si>
  <si>
    <t>8:39.85</t>
  </si>
  <si>
    <t>Sebastian WILSON (Albury Wodonga CC)</t>
  </si>
  <si>
    <t>8:42.49</t>
  </si>
  <si>
    <t>Thomas PERRY (Albury Wodonga CC)</t>
  </si>
  <si>
    <t>8:46.44</t>
  </si>
  <si>
    <t>Adrian ZHANG (Northern Sydney CC)</t>
  </si>
  <si>
    <t>9:00.01</t>
  </si>
  <si>
    <t>Hudson TAYLOR (Tuggeranong Vikings CC)</t>
  </si>
  <si>
    <t>9:03.31</t>
  </si>
  <si>
    <t>Hugo SOFAIR (Randwick Botany CC)</t>
  </si>
  <si>
    <t>9:03.93</t>
  </si>
  <si>
    <t>Colby BEAR (Canberra CC)</t>
  </si>
  <si>
    <t>9:08.10</t>
  </si>
  <si>
    <t>Zachary THOMAS (Canberra CC)</t>
  </si>
  <si>
    <t>9:09.51</t>
  </si>
  <si>
    <t>Sebastian GALLAGHER (Bathurst CC)</t>
  </si>
  <si>
    <t>9:15.53</t>
  </si>
  <si>
    <t>Buddy SMITH (Dulwich Hill BiCC)</t>
  </si>
  <si>
    <t>9:19.47</t>
  </si>
  <si>
    <t>Hamish SMITH (Bathurst CC)</t>
  </si>
  <si>
    <t>9:27.35</t>
  </si>
  <si>
    <t>Thomas ALLEN (Illawarra CC)</t>
  </si>
  <si>
    <t>9:38.43</t>
  </si>
  <si>
    <t>George HANDLEY (CORC)</t>
  </si>
  <si>
    <t>9:39.72</t>
  </si>
  <si>
    <t>Patrick O'KEEFE (Central Coast CC)</t>
  </si>
  <si>
    <t>9:47.03</t>
  </si>
  <si>
    <t>Constant ROUSSEL (Randwick Botany CC)</t>
  </si>
  <si>
    <t>9:51.56</t>
  </si>
  <si>
    <t>Freya INGWERSEN (Dulwich Hill BiCC)</t>
  </si>
  <si>
    <t>8:37.30</t>
  </si>
  <si>
    <t>Grace ALCOCK (Ilawarra CC)</t>
  </si>
  <si>
    <t>8:58.74</t>
  </si>
  <si>
    <t>Annika ASTRIDGE (Canberra CC)</t>
  </si>
  <si>
    <t>8:58.96</t>
  </si>
  <si>
    <t>Wynter BRADSHAW (Gold coast CC)</t>
  </si>
  <si>
    <t>9:15.27</t>
  </si>
  <si>
    <t>Zola PIETERSE (Neo CC)</t>
  </si>
  <si>
    <t>9:28.70</t>
  </si>
  <si>
    <t>Marlena WILTON (Canberra CC)</t>
  </si>
  <si>
    <t>9:29.06</t>
  </si>
  <si>
    <t>Chloe MCLACHLAN (Wagga Wagga CC)</t>
  </si>
  <si>
    <t>10:41.05</t>
  </si>
  <si>
    <t>Matilda BREDECK (Vikings CC)</t>
  </si>
  <si>
    <t>11:48.32</t>
  </si>
  <si>
    <t>Joshua MOORE (Lidcombe Auburn CC)</t>
  </si>
  <si>
    <t>7:09.10</t>
  </si>
  <si>
    <t>Jett STOKES (RBCC)</t>
  </si>
  <si>
    <t>7:15.17</t>
  </si>
  <si>
    <t>Ruben SHEPARD (Randwick Botany CC)</t>
  </si>
  <si>
    <t>7:15.60</t>
  </si>
  <si>
    <t>Luka COLLINS (Southern Cross CC)</t>
  </si>
  <si>
    <t>7:22.29</t>
  </si>
  <si>
    <t>Michael STRAFFON (CORC)</t>
  </si>
  <si>
    <t>7:28.90</t>
  </si>
  <si>
    <t>Jacob MCLACHLAN (Wagga Wagga CC)</t>
  </si>
  <si>
    <t>7:29.38</t>
  </si>
  <si>
    <t>Billy YEO (Orange CTC)</t>
  </si>
  <si>
    <t>7:30.27</t>
  </si>
  <si>
    <t>Cooper FARR (Dubbo CC)</t>
  </si>
  <si>
    <t>7:30.32</t>
  </si>
  <si>
    <t>Maddox MASCARI (Camden CC)</t>
  </si>
  <si>
    <t>7:31.15</t>
  </si>
  <si>
    <t>James SYKES (Tamworth Mountain Bike Club)</t>
  </si>
  <si>
    <t>7:39.09</t>
  </si>
  <si>
    <t>Harvey CHALLINOR (NSCC)</t>
  </si>
  <si>
    <t>7:40.34</t>
  </si>
  <si>
    <t>Bayley MCGARRY (Randwick Botany CC)</t>
  </si>
  <si>
    <t>7:43.64</t>
  </si>
  <si>
    <t>Harlon TAYLOR (NWSCC)</t>
  </si>
  <si>
    <t>7:53.94</t>
  </si>
  <si>
    <t>Hunter DAVIS (Bundaberg CC)</t>
  </si>
  <si>
    <t>7:55.38</t>
  </si>
  <si>
    <t>Jackson MACDONALD (Vikings CC ACT)</t>
  </si>
  <si>
    <t>7:56.40</t>
  </si>
  <si>
    <t>Charlie SMITH (Randwick Botany CC)</t>
  </si>
  <si>
    <t>7:56.87</t>
  </si>
  <si>
    <t>Will SHERRINGHAM (Bankstown Sports CC)</t>
  </si>
  <si>
    <t>7:59.25</t>
  </si>
  <si>
    <t>Will ASTRIDGE (Canberra CC)</t>
  </si>
  <si>
    <t>7:59.33</t>
  </si>
  <si>
    <t>Boston GILLANDERS (Newcastle Hunter CC)</t>
  </si>
  <si>
    <t>8:00.76</t>
  </si>
  <si>
    <t>Joshua WESTMORELAND (Randwick Botany CC)</t>
  </si>
  <si>
    <t>8:02.89</t>
  </si>
  <si>
    <t>James ALLEN (Illawarra CC)</t>
  </si>
  <si>
    <t>8:13.70</t>
  </si>
  <si>
    <t>Hugo ALCOCK (Illawarra CC)</t>
  </si>
  <si>
    <t>8:15.43</t>
  </si>
  <si>
    <t>Sten CHRISTMAS (Wagga Wagga CC)</t>
  </si>
  <si>
    <t>8:26.76</t>
  </si>
  <si>
    <t>Harley BRADSHAW (University of Queensland CC)</t>
  </si>
  <si>
    <t>8:27.89</t>
  </si>
  <si>
    <t>Eli SLEEMAN (Wagga CC)</t>
  </si>
  <si>
    <t>8:28.26</t>
  </si>
  <si>
    <t>Thomas STEIN (Newcastle Hunter CC)</t>
  </si>
  <si>
    <t>8:51.48</t>
  </si>
  <si>
    <t>Lincoln HITCHCOCK (Lidcombe Auburn CC)</t>
  </si>
  <si>
    <t>8:58.15</t>
  </si>
  <si>
    <t>Zachary DANIEL (Bankstown Sports CC)</t>
  </si>
  <si>
    <t>9:23.04</t>
  </si>
  <si>
    <t>Siena GOULDING (Redlands Cycling &amp; Multisport Club)</t>
  </si>
  <si>
    <t>7:56.85</t>
  </si>
  <si>
    <t>Juno SMITH (Dulwich Hill BiCC)</t>
  </si>
  <si>
    <t>8:06.74</t>
  </si>
  <si>
    <t>Ruby SAUVAGE (NHCC)</t>
  </si>
  <si>
    <t>8:38.84</t>
  </si>
  <si>
    <t>Maja TORRES-SCHMIDT (Vikings CC)</t>
  </si>
  <si>
    <t>8:39.77</t>
  </si>
  <si>
    <t>Zoe MAYE (Peloton Sports)</t>
  </si>
  <si>
    <t>8:42.42</t>
  </si>
  <si>
    <t>Evelyn POWER (Vikings CC)</t>
  </si>
  <si>
    <t>8:49.91</t>
  </si>
  <si>
    <t>Erin PRINCE (Lidcombe Auburn CC)</t>
  </si>
  <si>
    <t>8:56.33</t>
  </si>
  <si>
    <t>Allegra BERETOV (Illawarra CC)</t>
  </si>
  <si>
    <t>8:57.97</t>
  </si>
  <si>
    <t>Hannah HUSSEIN (Northern Sydney CC)</t>
  </si>
  <si>
    <t>8:58.68</t>
  </si>
  <si>
    <t>Erica BLACK (Bathurst CC)</t>
  </si>
  <si>
    <t>9:09.12</t>
  </si>
  <si>
    <t>Prologue</t>
  </si>
  <si>
    <t>Stage 2</t>
  </si>
  <si>
    <t>Bonus</t>
  </si>
  <si>
    <t>Stage 3</t>
  </si>
  <si>
    <t>16:54.26</t>
  </si>
  <si>
    <t>16:18.67</t>
  </si>
  <si>
    <t>18:09.31</t>
  </si>
  <si>
    <t>16:24.12</t>
  </si>
  <si>
    <t>19:47.15</t>
  </si>
  <si>
    <t>19:31.54</t>
  </si>
  <si>
    <t>18:07.80</t>
  </si>
  <si>
    <t>18:29.01</t>
  </si>
  <si>
    <t>19:49.85</t>
  </si>
  <si>
    <t>18:14.69</t>
  </si>
  <si>
    <t>17:09.46</t>
  </si>
  <si>
    <t>17:07.47</t>
  </si>
  <si>
    <t>16:56.87</t>
  </si>
  <si>
    <t>15:09.79</t>
  </si>
  <si>
    <t>15:38.70</t>
  </si>
  <si>
    <t>17:42.11</t>
  </si>
  <si>
    <t>18:52.97</t>
  </si>
  <si>
    <t>18:39.82</t>
  </si>
  <si>
    <t>19:56.32</t>
  </si>
  <si>
    <t>16:35.87</t>
  </si>
  <si>
    <t>16:55.73</t>
  </si>
  <si>
    <t>18:22.89</t>
  </si>
  <si>
    <t>19:13.95</t>
  </si>
  <si>
    <t>18:07.70</t>
  </si>
  <si>
    <t>28:47.69</t>
  </si>
  <si>
    <t>17:28.37</t>
  </si>
  <si>
    <t>18:02.20</t>
  </si>
  <si>
    <t>22:19.13</t>
  </si>
  <si>
    <t>19:16.37</t>
  </si>
  <si>
    <t>18:50.22</t>
  </si>
  <si>
    <t>15:26.73</t>
  </si>
  <si>
    <t>15:02.41</t>
  </si>
  <si>
    <t>15:33.85</t>
  </si>
  <si>
    <t>16:14.28</t>
  </si>
  <si>
    <t>17:43.56</t>
  </si>
  <si>
    <t>17:10.62</t>
  </si>
  <si>
    <t>15:52.89</t>
  </si>
  <si>
    <t>17:38.28</t>
  </si>
  <si>
    <t>14:28.49</t>
  </si>
  <si>
    <t>15:29.15</t>
  </si>
  <si>
    <t>15:16.22</t>
  </si>
  <si>
    <t>15:01.73</t>
  </si>
  <si>
    <t>15:38.52</t>
  </si>
  <si>
    <t>14:16.45</t>
  </si>
  <si>
    <t>16:22.34</t>
  </si>
  <si>
    <t>14:42.82</t>
  </si>
  <si>
    <t>15:02.40</t>
  </si>
  <si>
    <t>15:06.92</t>
  </si>
  <si>
    <t>14:51.42</t>
  </si>
  <si>
    <t>15:54.50</t>
  </si>
  <si>
    <t>15:58.55</t>
  </si>
  <si>
    <t>14:58.51</t>
  </si>
  <si>
    <t>17:21.54</t>
  </si>
  <si>
    <t>15:04.96</t>
  </si>
  <si>
    <t>17:25.99</t>
  </si>
  <si>
    <t>19:06.59</t>
  </si>
  <si>
    <t>16:37.49</t>
  </si>
  <si>
    <t>18:20.13</t>
  </si>
  <si>
    <t>17:55.42</t>
  </si>
  <si>
    <t>17:05.20</t>
  </si>
  <si>
    <t>17:43.53</t>
  </si>
  <si>
    <t>18:51.08</t>
  </si>
  <si>
    <t>18:10.39</t>
  </si>
  <si>
    <t>17:45.38</t>
  </si>
  <si>
    <t>19:09.84</t>
  </si>
  <si>
    <t>DNF</t>
  </si>
  <si>
    <t xml:space="preserve"> </t>
  </si>
  <si>
    <t>Total</t>
  </si>
  <si>
    <t>Place</t>
  </si>
  <si>
    <t>Rider No.</t>
  </si>
  <si>
    <t>Name</t>
  </si>
  <si>
    <t>Stage Place</t>
  </si>
  <si>
    <t>Stage Points</t>
  </si>
  <si>
    <t>DNS</t>
  </si>
  <si>
    <t>Round 1 - Goulburn Workers Junior Tour</t>
  </si>
  <si>
    <t>Placing</t>
  </si>
  <si>
    <t>Overall Total</t>
  </si>
  <si>
    <t>Stage 1</t>
  </si>
  <si>
    <t>Stage 4</t>
  </si>
  <si>
    <t>Tour Total</t>
  </si>
  <si>
    <t xml:space="preserve">Quinn PEPPINCK </t>
  </si>
  <si>
    <t>Canberra CC</t>
  </si>
  <si>
    <t xml:space="preserve">Sol DOWNIE </t>
  </si>
  <si>
    <t>Randwick Botany CC</t>
  </si>
  <si>
    <t xml:space="preserve">Alexander STEELE </t>
  </si>
  <si>
    <t xml:space="preserve">Lachlan COPELAND </t>
  </si>
  <si>
    <t xml:space="preserve">Jordan TREVOR </t>
  </si>
  <si>
    <t>HMBA</t>
  </si>
  <si>
    <t xml:space="preserve">Samuel COCKREM </t>
  </si>
  <si>
    <t>Illawarra CC</t>
  </si>
  <si>
    <t xml:space="preserve">Kurt WILTON </t>
  </si>
  <si>
    <t xml:space="preserve">Willis HUMBERT </t>
  </si>
  <si>
    <t>Wagga Wagga CC</t>
  </si>
  <si>
    <t xml:space="preserve">Dante MILNE </t>
  </si>
  <si>
    <t>Camden CC</t>
  </si>
  <si>
    <t xml:space="preserve">Harrison JANES </t>
  </si>
  <si>
    <t xml:space="preserve">Jude EMERY </t>
  </si>
  <si>
    <t>Southern Cross CC</t>
  </si>
  <si>
    <t xml:space="preserve">Hugh HUTTON </t>
  </si>
  <si>
    <t>Bathurst CC</t>
  </si>
  <si>
    <t xml:space="preserve">Nirvaan DEOL </t>
  </si>
  <si>
    <t xml:space="preserve">Hunter CALDER </t>
  </si>
  <si>
    <t xml:space="preserve">Evie-Rose HENDERSON-CUNNINGTON </t>
  </si>
  <si>
    <t>Balmoral CC</t>
  </si>
  <si>
    <t xml:space="preserve">Eve ALCOCK </t>
  </si>
  <si>
    <t xml:space="preserve">Kate BARRITT </t>
  </si>
  <si>
    <t xml:space="preserve">Melodie FOULCHER </t>
  </si>
  <si>
    <t>Vikings ACT</t>
  </si>
  <si>
    <t xml:space="preserve">Ailish BURKE </t>
  </si>
  <si>
    <t>Bankstown Sports CC</t>
  </si>
  <si>
    <t xml:space="preserve">Eleanor FINLAY </t>
  </si>
  <si>
    <t>Gunnedah CTC</t>
  </si>
  <si>
    <t xml:space="preserve">Arturo MILNE </t>
  </si>
  <si>
    <t xml:space="preserve">Thomas O'KEEFE </t>
  </si>
  <si>
    <t>Central Coast CC</t>
  </si>
  <si>
    <t xml:space="preserve">Esther COCKREM </t>
  </si>
  <si>
    <t xml:space="preserve">Xavi DOWNIE </t>
  </si>
  <si>
    <t xml:space="preserve">Hridhaan MAHESHWARI </t>
  </si>
  <si>
    <t>Neo CC</t>
  </si>
  <si>
    <t xml:space="preserve">Whitfield HENDERSON-CUNNINGTON </t>
  </si>
  <si>
    <t xml:space="preserve">Roman WOODS </t>
  </si>
  <si>
    <t xml:space="preserve">Jacob HUTTON </t>
  </si>
  <si>
    <t xml:space="preserve">John FINLAY </t>
  </si>
  <si>
    <t>gunnedah CTC</t>
  </si>
  <si>
    <t xml:space="preserve">Harry BRINK </t>
  </si>
  <si>
    <t xml:space="preserve">Nadia GALLAGHER </t>
  </si>
  <si>
    <t xml:space="preserve">Ella O'KEEFE </t>
  </si>
  <si>
    <t xml:space="preserve">Grace COCKREM </t>
  </si>
  <si>
    <t xml:space="preserve">Quincy POWER </t>
  </si>
  <si>
    <t>Vikings CC</t>
  </si>
  <si>
    <t>Reggie STEWART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</si>
</sst>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h:mm:ss;@"/>
    <numFmt numFmtId="165" formatCode="h:mm:ss;@"/>
  </numFmts>
  <fonts count="8" x14ac:knownFonts="1">
    <font>
      <sz val="10"/>
      <name val="Arial"/>
      <charset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name val="Arial"/>
      <charset val="1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Fill="1" applyBorder="1" applyAlignment="1" applyProtection="1"/>
    <xf numFmtId="0" fontId="1" fillId="0" borderId="0" xfId="0" applyFont="1"/>
    <xf numFmtId="21" fontId="0" fillId="0" borderId="0" xfId="0" applyNumberFormat="1"/>
    <xf numFmtId="21" fontId="1" fillId="0" borderId="0" xfId="0" applyNumberFormat="1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21" fontId="0" fillId="0" borderId="0" xfId="0" applyNumberFormat="1" applyAlignment="1">
      <alignment horizontal="center"/>
    </xf>
    <xf numFmtId="0" fontId="1" fillId="0" borderId="0" xfId="0" applyFont="1" applyFill="1" applyBorder="1" applyAlignment="1" applyProtection="1">
      <alignment horizontal="center"/>
    </xf>
    <xf numFmtId="164" fontId="0" fillId="0" borderId="0" xfId="0" applyNumberFormat="1" applyAlignment="1">
      <alignment horizontal="center"/>
    </xf>
    <xf numFmtId="165" fontId="3" fillId="0" borderId="0" xfId="0" applyNumberFormat="1" applyFont="1" applyFill="1" applyBorder="1" applyAlignment="1" applyProtection="1">
      <alignment horizontal="center"/>
    </xf>
    <xf numFmtId="21" fontId="1" fillId="0" borderId="0" xfId="0" applyNumberFormat="1" applyFont="1" applyAlignment="1">
      <alignment horizontal="center"/>
    </xf>
    <xf numFmtId="164" fontId="3" fillId="0" borderId="0" xfId="0" applyNumberFormat="1" applyFont="1" applyFill="1" applyBorder="1" applyAlignment="1" applyProtection="1">
      <alignment horizontal="center"/>
    </xf>
    <xf numFmtId="46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45" fontId="1" fillId="0" borderId="0" xfId="0" applyNumberFormat="1" applyFont="1"/>
    <xf numFmtId="45" fontId="0" fillId="0" borderId="0" xfId="0" applyNumberFormat="1"/>
    <xf numFmtId="165" fontId="0" fillId="0" borderId="0" xfId="0" applyNumberFormat="1"/>
    <xf numFmtId="165" fontId="1" fillId="0" borderId="0" xfId="0" applyNumberFormat="1" applyFont="1"/>
    <xf numFmtId="0" fontId="6" fillId="0" borderId="0" xfId="0" applyFont="1" applyAlignment="1">
      <alignment horizontal="center"/>
    </xf>
    <xf numFmtId="0" fontId="6" fillId="0" borderId="0" xfId="0" applyFont="1"/>
    <xf numFmtId="0" fontId="0" fillId="0" borderId="6" xfId="0" applyBorder="1" applyAlignment="1">
      <alignment horizontal="center"/>
    </xf>
    <xf numFmtId="0" fontId="5" fillId="0" borderId="6" xfId="0" applyFont="1" applyBorder="1"/>
    <xf numFmtId="0" fontId="7" fillId="0" borderId="6" xfId="0" applyFont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1" fillId="0" borderId="6" xfId="0" applyFont="1" applyBorder="1"/>
    <xf numFmtId="0" fontId="0" fillId="0" borderId="7" xfId="0" applyBorder="1" applyAlignment="1">
      <alignment horizontal="center"/>
    </xf>
    <xf numFmtId="0" fontId="5" fillId="0" borderId="6" xfId="0" applyFont="1" applyFill="1" applyBorder="1" applyAlignment="1" applyProtection="1"/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1E3A3-D9FF-4C12-AE7C-C3BA93DDB2F8}">
  <dimension ref="A1:M6"/>
  <sheetViews>
    <sheetView workbookViewId="0">
      <selection activeCell="C19" sqref="C19"/>
    </sheetView>
  </sheetViews>
  <sheetFormatPr defaultRowHeight="13.2" x14ac:dyDescent="0.25"/>
  <cols>
    <col min="2" max="2" width="16.77734375" bestFit="1" customWidth="1"/>
    <col min="3" max="3" width="15.33203125" bestFit="1" customWidth="1"/>
    <col min="4" max="4" width="11.88671875" bestFit="1" customWidth="1"/>
    <col min="13" max="13" width="9.5546875" bestFit="1" customWidth="1"/>
  </cols>
  <sheetData>
    <row r="1" spans="1:13" ht="14.4" x14ac:dyDescent="0.3">
      <c r="A1" s="24" t="s">
        <v>219</v>
      </c>
      <c r="B1" s="25"/>
      <c r="C1" s="25"/>
      <c r="D1" s="24" t="s">
        <v>220</v>
      </c>
      <c r="E1" s="33" t="s">
        <v>221</v>
      </c>
      <c r="F1" s="34"/>
      <c r="G1" s="34" t="s">
        <v>141</v>
      </c>
      <c r="H1" s="34"/>
      <c r="I1" s="34" t="s">
        <v>143</v>
      </c>
      <c r="J1" s="34"/>
      <c r="K1" s="34" t="s">
        <v>222</v>
      </c>
      <c r="L1" s="34"/>
      <c r="M1" s="24" t="s">
        <v>223</v>
      </c>
    </row>
    <row r="2" spans="1:13" ht="13.8" x14ac:dyDescent="0.3">
      <c r="A2" s="26">
        <v>1</v>
      </c>
      <c r="B2" s="32" t="s">
        <v>254</v>
      </c>
      <c r="C2" s="32" t="s">
        <v>255</v>
      </c>
      <c r="D2" s="28">
        <f>M2+X2+AG2</f>
        <v>60</v>
      </c>
      <c r="E2" s="26">
        <v>1</v>
      </c>
      <c r="F2" s="26">
        <f>_xlfn.IFNA(VLOOKUP(E2,Points!A:B,2,FALSE),0)</f>
        <v>15</v>
      </c>
      <c r="G2" s="26">
        <v>1</v>
      </c>
      <c r="H2" s="26">
        <f>_xlfn.IFNA(VLOOKUP(G2,Points!A:B,2,FALSE),0)</f>
        <v>15</v>
      </c>
      <c r="I2" s="26">
        <v>1</v>
      </c>
      <c r="J2" s="26">
        <f>_xlfn.IFNA(VLOOKUP(I2,Points!A:B,2,FALSE),0)</f>
        <v>15</v>
      </c>
      <c r="K2" s="26">
        <v>1</v>
      </c>
      <c r="L2" s="26">
        <f>_xlfn.IFNA(VLOOKUP(K2,Points!A:B,2,FALSE),0)</f>
        <v>15</v>
      </c>
      <c r="M2" s="31">
        <f>SUM(F2+H2+J2+L2)</f>
        <v>60</v>
      </c>
    </row>
    <row r="3" spans="1:13" ht="13.8" x14ac:dyDescent="0.3">
      <c r="A3" s="26">
        <v>2</v>
      </c>
      <c r="B3" s="32" t="s">
        <v>256</v>
      </c>
      <c r="C3" s="32" t="s">
        <v>238</v>
      </c>
      <c r="D3" s="28">
        <f>M3+X3+AG3</f>
        <v>46</v>
      </c>
      <c r="E3" s="26">
        <v>2</v>
      </c>
      <c r="F3" s="26">
        <f>_xlfn.IFNA(VLOOKUP(E3,Points!A:B,2,FALSE),0)</f>
        <v>12</v>
      </c>
      <c r="G3" s="26">
        <v>3</v>
      </c>
      <c r="H3" s="26">
        <f>_xlfn.IFNA(VLOOKUP(G3,Points!A:B,2,FALSE),0)</f>
        <v>10</v>
      </c>
      <c r="I3" s="26">
        <v>2</v>
      </c>
      <c r="J3" s="26">
        <f>_xlfn.IFNA(VLOOKUP(I3,Points!A:B,2,FALSE),0)</f>
        <v>12</v>
      </c>
      <c r="K3" s="26">
        <v>2</v>
      </c>
      <c r="L3" s="26">
        <f>_xlfn.IFNA(VLOOKUP(K3,Points!A:B,2,FALSE),0)</f>
        <v>12</v>
      </c>
      <c r="M3" s="31">
        <f>SUM(F3+H3+J3+L3)</f>
        <v>46</v>
      </c>
    </row>
    <row r="4" spans="1:13" ht="13.8" x14ac:dyDescent="0.3">
      <c r="A4" s="26">
        <v>3</v>
      </c>
      <c r="B4" s="32" t="s">
        <v>257</v>
      </c>
      <c r="C4" s="32" t="s">
        <v>258</v>
      </c>
      <c r="D4" s="28">
        <f>M4+X4+AG4</f>
        <v>42</v>
      </c>
      <c r="E4" s="26">
        <v>3</v>
      </c>
      <c r="F4" s="26">
        <f>_xlfn.IFNA(VLOOKUP(E4,Points!A:B,2,FALSE),0)</f>
        <v>10</v>
      </c>
      <c r="G4" s="26">
        <v>2</v>
      </c>
      <c r="H4" s="26">
        <f>_xlfn.IFNA(VLOOKUP(G4,Points!A:B,2,FALSE),0)</f>
        <v>12</v>
      </c>
      <c r="I4" s="26">
        <v>3</v>
      </c>
      <c r="J4" s="26">
        <f>_xlfn.IFNA(VLOOKUP(I4,Points!A:B,2,FALSE),0)</f>
        <v>10</v>
      </c>
      <c r="K4" s="26">
        <v>3</v>
      </c>
      <c r="L4" s="26">
        <f>_xlfn.IFNA(VLOOKUP(K4,Points!A:B,2,FALSE),0)</f>
        <v>10</v>
      </c>
      <c r="M4" s="31">
        <f>SUM(F4+H4+J4+L4)</f>
        <v>42</v>
      </c>
    </row>
    <row r="5" spans="1:13" ht="13.8" x14ac:dyDescent="0.3">
      <c r="A5" s="26">
        <v>4</v>
      </c>
      <c r="B5" s="32" t="s">
        <v>259</v>
      </c>
      <c r="C5" s="32" t="s">
        <v>233</v>
      </c>
      <c r="D5" s="28">
        <f>M5+X5+AG5</f>
        <v>32</v>
      </c>
      <c r="E5" s="26">
        <v>4</v>
      </c>
      <c r="F5" s="26">
        <f>_xlfn.IFNA(VLOOKUP(E5,Points!A:B,2,FALSE),0)</f>
        <v>8</v>
      </c>
      <c r="G5" s="26">
        <v>4</v>
      </c>
      <c r="H5" s="26">
        <f>_xlfn.IFNA(VLOOKUP(G5,Points!A:B,2,FALSE),0)</f>
        <v>8</v>
      </c>
      <c r="I5" s="26">
        <v>4</v>
      </c>
      <c r="J5" s="26">
        <f>_xlfn.IFNA(VLOOKUP(I5,Points!A:B,2,FALSE),0)</f>
        <v>8</v>
      </c>
      <c r="K5" s="26">
        <v>4</v>
      </c>
      <c r="L5" s="26">
        <f>_xlfn.IFNA(VLOOKUP(K5,Points!A:B,2,FALSE),0)</f>
        <v>8</v>
      </c>
      <c r="M5" s="31">
        <f>SUM(F5+H5+J5+L5)</f>
        <v>32</v>
      </c>
    </row>
    <row r="6" spans="1:13" ht="13.8" x14ac:dyDescent="0.3">
      <c r="A6" s="26"/>
      <c r="B6" s="30"/>
      <c r="C6" s="30"/>
      <c r="D6" s="28"/>
      <c r="E6" s="26"/>
      <c r="F6" s="26"/>
      <c r="G6" s="26"/>
      <c r="H6" s="26"/>
      <c r="I6" s="26"/>
      <c r="J6" s="26"/>
      <c r="K6" s="26"/>
      <c r="L6" s="26"/>
      <c r="M6" s="31"/>
    </row>
  </sheetData>
  <mergeCells count="4">
    <mergeCell ref="E1:F1"/>
    <mergeCell ref="G1:H1"/>
    <mergeCell ref="I1:J1"/>
    <mergeCell ref="K1:L1"/>
  </mergeCells>
  <pageMargins left="0.25" right="0.25" top="0.75" bottom="0.75" header="0.3" footer="0.3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ED74E-9B66-4117-B6CD-355E61D4261A}">
  <dimension ref="A1:B53"/>
  <sheetViews>
    <sheetView topLeftCell="A31" workbookViewId="0">
      <selection activeCell="B53" sqref="B53"/>
    </sheetView>
  </sheetViews>
  <sheetFormatPr defaultRowHeight="13.2" x14ac:dyDescent="0.25"/>
  <cols>
    <col min="1" max="1" width="10.33203125" bestFit="1" customWidth="1"/>
    <col min="2" max="2" width="10.77734375" bestFit="1" customWidth="1"/>
    <col min="4" max="4" width="8.44140625" bestFit="1" customWidth="1"/>
  </cols>
  <sheetData>
    <row r="1" spans="1:2" x14ac:dyDescent="0.25">
      <c r="A1" t="s">
        <v>215</v>
      </c>
      <c r="B1" t="s">
        <v>216</v>
      </c>
    </row>
    <row r="2" spans="1:2" x14ac:dyDescent="0.25">
      <c r="A2">
        <v>1</v>
      </c>
      <c r="B2">
        <v>15</v>
      </c>
    </row>
    <row r="3" spans="1:2" x14ac:dyDescent="0.25">
      <c r="A3">
        <v>2</v>
      </c>
      <c r="B3">
        <v>12</v>
      </c>
    </row>
    <row r="4" spans="1:2" x14ac:dyDescent="0.25">
      <c r="A4">
        <v>3</v>
      </c>
      <c r="B4">
        <v>10</v>
      </c>
    </row>
    <row r="5" spans="1:2" x14ac:dyDescent="0.25">
      <c r="A5">
        <v>4</v>
      </c>
      <c r="B5">
        <v>8</v>
      </c>
    </row>
    <row r="6" spans="1:2" x14ac:dyDescent="0.25">
      <c r="A6">
        <v>5</v>
      </c>
      <c r="B6">
        <v>6</v>
      </c>
    </row>
    <row r="7" spans="1:2" x14ac:dyDescent="0.25">
      <c r="A7">
        <v>6</v>
      </c>
      <c r="B7">
        <v>5</v>
      </c>
    </row>
    <row r="8" spans="1:2" x14ac:dyDescent="0.25">
      <c r="A8">
        <v>7</v>
      </c>
      <c r="B8">
        <v>4</v>
      </c>
    </row>
    <row r="9" spans="1:2" x14ac:dyDescent="0.25">
      <c r="A9">
        <v>8</v>
      </c>
      <c r="B9">
        <v>3</v>
      </c>
    </row>
    <row r="10" spans="1:2" x14ac:dyDescent="0.25">
      <c r="A10">
        <v>9</v>
      </c>
      <c r="B10">
        <v>2</v>
      </c>
    </row>
    <row r="11" spans="1:2" x14ac:dyDescent="0.25">
      <c r="A11">
        <v>10</v>
      </c>
      <c r="B11">
        <v>1</v>
      </c>
    </row>
    <row r="12" spans="1:2" x14ac:dyDescent="0.25">
      <c r="A12">
        <v>11</v>
      </c>
      <c r="B12">
        <v>1</v>
      </c>
    </row>
    <row r="13" spans="1:2" x14ac:dyDescent="0.25">
      <c r="A13">
        <v>12</v>
      </c>
      <c r="B13">
        <v>1</v>
      </c>
    </row>
    <row r="14" spans="1:2" x14ac:dyDescent="0.25">
      <c r="A14">
        <v>13</v>
      </c>
      <c r="B14">
        <v>1</v>
      </c>
    </row>
    <row r="15" spans="1:2" x14ac:dyDescent="0.25">
      <c r="A15">
        <v>14</v>
      </c>
      <c r="B15">
        <v>1</v>
      </c>
    </row>
    <row r="16" spans="1:2" x14ac:dyDescent="0.25">
      <c r="A16">
        <v>15</v>
      </c>
      <c r="B16">
        <v>1</v>
      </c>
    </row>
    <row r="17" spans="1:2" x14ac:dyDescent="0.25">
      <c r="A17">
        <v>16</v>
      </c>
      <c r="B17">
        <v>1</v>
      </c>
    </row>
    <row r="18" spans="1:2" x14ac:dyDescent="0.25">
      <c r="A18">
        <v>17</v>
      </c>
      <c r="B18">
        <v>1</v>
      </c>
    </row>
    <row r="19" spans="1:2" x14ac:dyDescent="0.25">
      <c r="A19">
        <v>18</v>
      </c>
      <c r="B19">
        <v>1</v>
      </c>
    </row>
    <row r="20" spans="1:2" x14ac:dyDescent="0.25">
      <c r="A20">
        <v>19</v>
      </c>
      <c r="B20">
        <v>1</v>
      </c>
    </row>
    <row r="21" spans="1:2" x14ac:dyDescent="0.25">
      <c r="A21">
        <v>20</v>
      </c>
      <c r="B21">
        <v>1</v>
      </c>
    </row>
    <row r="22" spans="1:2" x14ac:dyDescent="0.25">
      <c r="A22">
        <v>21</v>
      </c>
      <c r="B22">
        <v>1</v>
      </c>
    </row>
    <row r="23" spans="1:2" x14ac:dyDescent="0.25">
      <c r="A23">
        <v>22</v>
      </c>
      <c r="B23">
        <v>1</v>
      </c>
    </row>
    <row r="24" spans="1:2" x14ac:dyDescent="0.25">
      <c r="A24">
        <v>23</v>
      </c>
      <c r="B24">
        <v>1</v>
      </c>
    </row>
    <row r="25" spans="1:2" x14ac:dyDescent="0.25">
      <c r="A25">
        <v>24</v>
      </c>
      <c r="B25">
        <v>1</v>
      </c>
    </row>
    <row r="26" spans="1:2" x14ac:dyDescent="0.25">
      <c r="A26">
        <v>25</v>
      </c>
      <c r="B26">
        <v>1</v>
      </c>
    </row>
    <row r="27" spans="1:2" x14ac:dyDescent="0.25">
      <c r="A27">
        <v>26</v>
      </c>
      <c r="B27">
        <v>1</v>
      </c>
    </row>
    <row r="28" spans="1:2" x14ac:dyDescent="0.25">
      <c r="A28">
        <v>27</v>
      </c>
      <c r="B28">
        <v>1</v>
      </c>
    </row>
    <row r="29" spans="1:2" x14ac:dyDescent="0.25">
      <c r="A29">
        <v>28</v>
      </c>
      <c r="B29">
        <v>1</v>
      </c>
    </row>
    <row r="30" spans="1:2" x14ac:dyDescent="0.25">
      <c r="A30">
        <v>29</v>
      </c>
      <c r="B30">
        <v>1</v>
      </c>
    </row>
    <row r="31" spans="1:2" x14ac:dyDescent="0.25">
      <c r="A31">
        <v>30</v>
      </c>
      <c r="B31">
        <v>1</v>
      </c>
    </row>
    <row r="32" spans="1:2" x14ac:dyDescent="0.25">
      <c r="A32">
        <v>31</v>
      </c>
      <c r="B32">
        <v>1</v>
      </c>
    </row>
    <row r="33" spans="1:2" x14ac:dyDescent="0.25">
      <c r="A33">
        <v>32</v>
      </c>
      <c r="B33">
        <v>1</v>
      </c>
    </row>
    <row r="34" spans="1:2" x14ac:dyDescent="0.25">
      <c r="A34">
        <v>33</v>
      </c>
      <c r="B34">
        <v>1</v>
      </c>
    </row>
    <row r="35" spans="1:2" x14ac:dyDescent="0.25">
      <c r="A35">
        <v>34</v>
      </c>
      <c r="B35">
        <v>1</v>
      </c>
    </row>
    <row r="36" spans="1:2" x14ac:dyDescent="0.25">
      <c r="A36">
        <v>35</v>
      </c>
      <c r="B36">
        <v>1</v>
      </c>
    </row>
    <row r="37" spans="1:2" x14ac:dyDescent="0.25">
      <c r="A37">
        <v>36</v>
      </c>
      <c r="B37">
        <v>1</v>
      </c>
    </row>
    <row r="38" spans="1:2" x14ac:dyDescent="0.25">
      <c r="A38">
        <v>37</v>
      </c>
      <c r="B38">
        <v>1</v>
      </c>
    </row>
    <row r="39" spans="1:2" x14ac:dyDescent="0.25">
      <c r="A39">
        <v>38</v>
      </c>
      <c r="B39">
        <v>1</v>
      </c>
    </row>
    <row r="40" spans="1:2" x14ac:dyDescent="0.25">
      <c r="A40">
        <v>39</v>
      </c>
      <c r="B40">
        <v>1</v>
      </c>
    </row>
    <row r="41" spans="1:2" x14ac:dyDescent="0.25">
      <c r="A41">
        <v>40</v>
      </c>
      <c r="B41">
        <v>1</v>
      </c>
    </row>
    <row r="42" spans="1:2" x14ac:dyDescent="0.25">
      <c r="A42">
        <v>41</v>
      </c>
      <c r="B42">
        <v>1</v>
      </c>
    </row>
    <row r="43" spans="1:2" x14ac:dyDescent="0.25">
      <c r="A43">
        <v>42</v>
      </c>
      <c r="B43">
        <v>1</v>
      </c>
    </row>
    <row r="44" spans="1:2" x14ac:dyDescent="0.25">
      <c r="A44">
        <v>43</v>
      </c>
      <c r="B44">
        <v>1</v>
      </c>
    </row>
    <row r="45" spans="1:2" x14ac:dyDescent="0.25">
      <c r="A45">
        <v>44</v>
      </c>
      <c r="B45">
        <v>1</v>
      </c>
    </row>
    <row r="46" spans="1:2" x14ac:dyDescent="0.25">
      <c r="A46">
        <v>45</v>
      </c>
      <c r="B46">
        <v>1</v>
      </c>
    </row>
    <row r="47" spans="1:2" x14ac:dyDescent="0.25">
      <c r="A47">
        <v>46</v>
      </c>
      <c r="B47">
        <v>1</v>
      </c>
    </row>
    <row r="48" spans="1:2" x14ac:dyDescent="0.25">
      <c r="A48">
        <v>47</v>
      </c>
      <c r="B48">
        <v>1</v>
      </c>
    </row>
    <row r="49" spans="1:2" x14ac:dyDescent="0.25">
      <c r="A49">
        <v>48</v>
      </c>
      <c r="B49">
        <v>1</v>
      </c>
    </row>
    <row r="50" spans="1:2" x14ac:dyDescent="0.25">
      <c r="A50">
        <v>49</v>
      </c>
      <c r="B50">
        <v>1</v>
      </c>
    </row>
    <row r="51" spans="1:2" x14ac:dyDescent="0.25">
      <c r="A51">
        <v>50</v>
      </c>
      <c r="B51">
        <v>1</v>
      </c>
    </row>
    <row r="52" spans="1:2" x14ac:dyDescent="0.25">
      <c r="A52" t="s">
        <v>209</v>
      </c>
      <c r="B52">
        <v>0</v>
      </c>
    </row>
    <row r="53" spans="1:2" x14ac:dyDescent="0.25">
      <c r="A53" t="s">
        <v>217</v>
      </c>
      <c r="B5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14854-E78E-4FC4-A742-46BF6B1E46CC}">
  <sheetPr>
    <pageSetUpPr fitToPage="1"/>
  </sheetPr>
  <dimension ref="A1:M8"/>
  <sheetViews>
    <sheetView workbookViewId="0">
      <selection activeCell="C19" sqref="C19"/>
    </sheetView>
  </sheetViews>
  <sheetFormatPr defaultRowHeight="13.2" x14ac:dyDescent="0.25"/>
  <cols>
    <col min="2" max="2" width="32.33203125" customWidth="1"/>
    <col min="3" max="3" width="18.44140625" bestFit="1" customWidth="1"/>
    <col min="4" max="4" width="11.88671875" bestFit="1" customWidth="1"/>
    <col min="13" max="13" width="9.5546875" bestFit="1" customWidth="1"/>
  </cols>
  <sheetData>
    <row r="1" spans="1:13" ht="14.4" x14ac:dyDescent="0.3">
      <c r="A1" s="24" t="s">
        <v>219</v>
      </c>
      <c r="B1" s="25"/>
      <c r="C1" s="25"/>
      <c r="D1" s="24" t="s">
        <v>220</v>
      </c>
      <c r="E1" s="33" t="s">
        <v>221</v>
      </c>
      <c r="F1" s="34"/>
      <c r="G1" s="34" t="s">
        <v>141</v>
      </c>
      <c r="H1" s="34"/>
      <c r="I1" s="34" t="s">
        <v>143</v>
      </c>
      <c r="J1" s="34"/>
      <c r="K1" s="34" t="s">
        <v>222</v>
      </c>
      <c r="L1" s="34"/>
      <c r="M1" s="24" t="s">
        <v>223</v>
      </c>
    </row>
    <row r="2" spans="1:13" ht="13.8" x14ac:dyDescent="0.3">
      <c r="A2" s="26">
        <v>1</v>
      </c>
      <c r="B2" s="32" t="s">
        <v>260</v>
      </c>
      <c r="C2" s="32" t="s">
        <v>227</v>
      </c>
      <c r="D2" s="28">
        <f t="shared" ref="D2:D8" si="0">M2+X2+AG2</f>
        <v>60</v>
      </c>
      <c r="E2" s="26">
        <v>1</v>
      </c>
      <c r="F2" s="26">
        <f>_xlfn.IFNA(VLOOKUP(E2,Points!A:B,2,FALSE),0)</f>
        <v>15</v>
      </c>
      <c r="G2" s="26">
        <v>1</v>
      </c>
      <c r="H2" s="26">
        <f>_xlfn.IFNA(VLOOKUP(G2,Points!A:B,2,FALSE),0)</f>
        <v>15</v>
      </c>
      <c r="I2" s="26">
        <v>1</v>
      </c>
      <c r="J2" s="26">
        <f>_xlfn.IFNA(VLOOKUP(I2,Points!A:B,2,FALSE),0)</f>
        <v>15</v>
      </c>
      <c r="K2" s="26">
        <v>1</v>
      </c>
      <c r="L2" s="26">
        <f>_xlfn.IFNA(VLOOKUP(K2,Points!A:B,2,FALSE),0)</f>
        <v>15</v>
      </c>
      <c r="M2" s="31">
        <f t="shared" ref="M2:M8" si="1">SUM(F2+H2+J2+L2)</f>
        <v>60</v>
      </c>
    </row>
    <row r="3" spans="1:13" ht="13.8" x14ac:dyDescent="0.3">
      <c r="A3" s="26">
        <v>2</v>
      </c>
      <c r="B3" s="32" t="s">
        <v>261</v>
      </c>
      <c r="C3" s="32" t="s">
        <v>262</v>
      </c>
      <c r="D3" s="28">
        <f t="shared" si="0"/>
        <v>46</v>
      </c>
      <c r="E3" s="26">
        <v>2</v>
      </c>
      <c r="F3" s="26">
        <f>_xlfn.IFNA(VLOOKUP(E3,Points!A:B,2,FALSE),0)</f>
        <v>12</v>
      </c>
      <c r="G3" s="26">
        <v>2</v>
      </c>
      <c r="H3" s="26">
        <f>_xlfn.IFNA(VLOOKUP(G3,Points!A:B,2,FALSE),0)</f>
        <v>12</v>
      </c>
      <c r="I3" s="26">
        <v>2</v>
      </c>
      <c r="J3" s="26">
        <f>_xlfn.IFNA(VLOOKUP(I3,Points!A:B,2,FALSE),0)</f>
        <v>12</v>
      </c>
      <c r="K3" s="26">
        <v>3</v>
      </c>
      <c r="L3" s="26">
        <f>_xlfn.IFNA(VLOOKUP(K3,Points!A:B,2,FALSE),0)</f>
        <v>10</v>
      </c>
      <c r="M3" s="31">
        <f t="shared" si="1"/>
        <v>46</v>
      </c>
    </row>
    <row r="4" spans="1:13" ht="13.8" x14ac:dyDescent="0.3">
      <c r="A4" s="26">
        <v>3</v>
      </c>
      <c r="B4" s="32" t="s">
        <v>263</v>
      </c>
      <c r="C4" s="32" t="s">
        <v>247</v>
      </c>
      <c r="D4" s="28">
        <f t="shared" si="0"/>
        <v>31</v>
      </c>
      <c r="E4" s="26">
        <v>3</v>
      </c>
      <c r="F4" s="26">
        <f>_xlfn.IFNA(VLOOKUP(E4,Points!A:B,2,FALSE),0)</f>
        <v>10</v>
      </c>
      <c r="G4" s="26">
        <v>6</v>
      </c>
      <c r="H4" s="26">
        <f>_xlfn.IFNA(VLOOKUP(G4,Points!A:B,2,FALSE),0)</f>
        <v>5</v>
      </c>
      <c r="I4" s="26">
        <v>7</v>
      </c>
      <c r="J4" s="26">
        <f>_xlfn.IFNA(VLOOKUP(I4,Points!A:B,2,FALSE),0)</f>
        <v>4</v>
      </c>
      <c r="K4" s="26">
        <v>2</v>
      </c>
      <c r="L4" s="26">
        <f>_xlfn.IFNA(VLOOKUP(K4,Points!A:B,2,FALSE),0)</f>
        <v>12</v>
      </c>
      <c r="M4" s="31">
        <f t="shared" si="1"/>
        <v>31</v>
      </c>
    </row>
    <row r="5" spans="1:13" ht="13.8" x14ac:dyDescent="0.3">
      <c r="A5" s="26">
        <v>4</v>
      </c>
      <c r="B5" s="32" t="s">
        <v>264</v>
      </c>
      <c r="C5" s="32" t="s">
        <v>233</v>
      </c>
      <c r="D5" s="28">
        <f t="shared" si="0"/>
        <v>30</v>
      </c>
      <c r="E5" s="26">
        <v>4</v>
      </c>
      <c r="F5" s="26">
        <f>_xlfn.IFNA(VLOOKUP(E5,Points!A:B,2,FALSE),0)</f>
        <v>8</v>
      </c>
      <c r="G5" s="26">
        <v>5</v>
      </c>
      <c r="H5" s="26">
        <f>_xlfn.IFNA(VLOOKUP(G5,Points!A:B,2,FALSE),0)</f>
        <v>6</v>
      </c>
      <c r="I5" s="26">
        <v>3</v>
      </c>
      <c r="J5" s="26">
        <f>_xlfn.IFNA(VLOOKUP(I5,Points!A:B,2,FALSE),0)</f>
        <v>10</v>
      </c>
      <c r="K5" s="26">
        <v>5</v>
      </c>
      <c r="L5" s="26">
        <f>_xlfn.IFNA(VLOOKUP(K5,Points!A:B,2,FALSE),0)</f>
        <v>6</v>
      </c>
      <c r="M5" s="31">
        <f t="shared" si="1"/>
        <v>30</v>
      </c>
    </row>
    <row r="6" spans="1:13" ht="13.8" x14ac:dyDescent="0.3">
      <c r="A6" s="26">
        <v>5</v>
      </c>
      <c r="B6" s="32" t="s">
        <v>265</v>
      </c>
      <c r="C6" s="32" t="s">
        <v>243</v>
      </c>
      <c r="D6" s="28">
        <f t="shared" si="0"/>
        <v>30</v>
      </c>
      <c r="E6" s="26">
        <v>5</v>
      </c>
      <c r="F6" s="26">
        <f>_xlfn.IFNA(VLOOKUP(E6,Points!A:B,2,FALSE),0)</f>
        <v>6</v>
      </c>
      <c r="G6" s="26">
        <v>3</v>
      </c>
      <c r="H6" s="26">
        <f>_xlfn.IFNA(VLOOKUP(G6,Points!A:B,2,FALSE),0)</f>
        <v>10</v>
      </c>
      <c r="I6" s="26">
        <v>5</v>
      </c>
      <c r="J6" s="26">
        <f>_xlfn.IFNA(VLOOKUP(I6,Points!A:B,2,FALSE),0)</f>
        <v>6</v>
      </c>
      <c r="K6" s="26">
        <v>4</v>
      </c>
      <c r="L6" s="26">
        <f>_xlfn.IFNA(VLOOKUP(K6,Points!A:B,2,FALSE),0)</f>
        <v>8</v>
      </c>
      <c r="M6" s="31">
        <f t="shared" si="1"/>
        <v>30</v>
      </c>
    </row>
    <row r="7" spans="1:13" ht="13.8" x14ac:dyDescent="0.3">
      <c r="A7" s="26">
        <v>6</v>
      </c>
      <c r="B7" s="32" t="s">
        <v>268</v>
      </c>
      <c r="C7" s="32" t="s">
        <v>227</v>
      </c>
      <c r="D7" s="28">
        <f t="shared" si="0"/>
        <v>25</v>
      </c>
      <c r="E7" s="26">
        <v>7</v>
      </c>
      <c r="F7" s="26">
        <f>_xlfn.IFNA(VLOOKUP(E7,Points!A:B,2,FALSE),0)</f>
        <v>4</v>
      </c>
      <c r="G7" s="26">
        <v>4</v>
      </c>
      <c r="H7" s="26">
        <f>_xlfn.IFNA(VLOOKUP(G7,Points!A:B,2,FALSE),0)</f>
        <v>8</v>
      </c>
      <c r="I7" s="26">
        <v>4</v>
      </c>
      <c r="J7" s="26">
        <f>_xlfn.IFNA(VLOOKUP(I7,Points!A:B,2,FALSE),0)</f>
        <v>8</v>
      </c>
      <c r="K7" s="26">
        <v>6</v>
      </c>
      <c r="L7" s="26">
        <f>_xlfn.IFNA(VLOOKUP(K7,Points!A:B,2,FALSE),0)</f>
        <v>5</v>
      </c>
      <c r="M7" s="31">
        <f t="shared" si="1"/>
        <v>25</v>
      </c>
    </row>
    <row r="8" spans="1:13" ht="13.8" x14ac:dyDescent="0.3">
      <c r="A8" s="26">
        <v>7</v>
      </c>
      <c r="B8" s="32" t="s">
        <v>266</v>
      </c>
      <c r="C8" s="32" t="s">
        <v>267</v>
      </c>
      <c r="D8" s="28">
        <f t="shared" si="0"/>
        <v>14</v>
      </c>
      <c r="E8" s="26">
        <v>6</v>
      </c>
      <c r="F8" s="26">
        <f>_xlfn.IFNA(VLOOKUP(E8,Points!A:B,2,FALSE),0)</f>
        <v>5</v>
      </c>
      <c r="G8" s="26" t="s">
        <v>209</v>
      </c>
      <c r="H8" s="26">
        <f>_xlfn.IFNA(VLOOKUP(G8,Points!A:B,2,FALSE),0)</f>
        <v>0</v>
      </c>
      <c r="I8" s="26">
        <v>6</v>
      </c>
      <c r="J8" s="26">
        <f>_xlfn.IFNA(VLOOKUP(I8,Points!A:B,2,FALSE),0)</f>
        <v>5</v>
      </c>
      <c r="K8" s="26">
        <v>7</v>
      </c>
      <c r="L8" s="26">
        <f>_xlfn.IFNA(VLOOKUP(K8,Points!A:B,2,FALSE),0)</f>
        <v>4</v>
      </c>
      <c r="M8" s="31">
        <f t="shared" si="1"/>
        <v>14</v>
      </c>
    </row>
  </sheetData>
  <sortState xmlns:xlrd2="http://schemas.microsoft.com/office/spreadsheetml/2017/richdata2" ref="B2:M8">
    <sortCondition descending="1" ref="D2:D8"/>
  </sortState>
  <mergeCells count="4">
    <mergeCell ref="E1:F1"/>
    <mergeCell ref="G1:H1"/>
    <mergeCell ref="I1:J1"/>
    <mergeCell ref="K1:L1"/>
  </mergeCells>
  <pageMargins left="0.25" right="0.25" top="0.75" bottom="0.75" header="0.3" footer="0.3"/>
  <pageSetup paperSize="9" scale="95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D33EA-53DE-41BE-8E39-30D0E76C73AD}">
  <dimension ref="A1:M6"/>
  <sheetViews>
    <sheetView workbookViewId="0">
      <selection activeCell="C19" sqref="C19"/>
    </sheetView>
  </sheetViews>
  <sheetFormatPr defaultRowHeight="13.2" x14ac:dyDescent="0.25"/>
  <cols>
    <col min="2" max="2" width="17.88671875" bestFit="1" customWidth="1"/>
    <col min="3" max="3" width="18.88671875" bestFit="1" customWidth="1"/>
    <col min="4" max="4" width="11.88671875" bestFit="1" customWidth="1"/>
    <col min="13" max="13" width="9.5546875" bestFit="1" customWidth="1"/>
  </cols>
  <sheetData>
    <row r="1" spans="1:13" ht="14.4" x14ac:dyDescent="0.3">
      <c r="A1" s="24" t="s">
        <v>219</v>
      </c>
      <c r="B1" s="25"/>
      <c r="C1" s="25"/>
      <c r="D1" s="24" t="s">
        <v>220</v>
      </c>
      <c r="E1" s="33" t="s">
        <v>221</v>
      </c>
      <c r="F1" s="34"/>
      <c r="G1" s="34" t="s">
        <v>141</v>
      </c>
      <c r="H1" s="34"/>
      <c r="I1" s="34" t="s">
        <v>143</v>
      </c>
      <c r="J1" s="34"/>
      <c r="K1" s="34" t="s">
        <v>222</v>
      </c>
      <c r="L1" s="34"/>
      <c r="M1" s="24" t="s">
        <v>223</v>
      </c>
    </row>
    <row r="2" spans="1:13" ht="13.8" x14ac:dyDescent="0.3">
      <c r="A2" s="26">
        <v>1</v>
      </c>
      <c r="B2" s="32" t="s">
        <v>269</v>
      </c>
      <c r="C2" s="32" t="s">
        <v>243</v>
      </c>
      <c r="D2" s="28">
        <f>M2+X2+AG2</f>
        <v>54</v>
      </c>
      <c r="E2" s="26">
        <v>1</v>
      </c>
      <c r="F2" s="26">
        <f>_xlfn.IFNA(VLOOKUP(E2,Points!A:B,2,FALSE),0)</f>
        <v>15</v>
      </c>
      <c r="G2" s="26">
        <v>2</v>
      </c>
      <c r="H2" s="26">
        <f>_xlfn.IFNA(VLOOKUP(G2,Points!A:B,2,FALSE),0)</f>
        <v>12</v>
      </c>
      <c r="I2" s="26">
        <v>1</v>
      </c>
      <c r="J2" s="26">
        <f>_xlfn.IFNA(VLOOKUP(I2,Points!A:B,2,FALSE),0)</f>
        <v>15</v>
      </c>
      <c r="K2" s="26">
        <v>2</v>
      </c>
      <c r="L2" s="26">
        <f>_xlfn.IFNA(VLOOKUP(K2,Points!A:B,2,FALSE),0)</f>
        <v>12</v>
      </c>
      <c r="M2" s="31">
        <f>SUM(F2+H2+J2+L2)</f>
        <v>54</v>
      </c>
    </row>
    <row r="3" spans="1:13" ht="13.8" x14ac:dyDescent="0.3">
      <c r="A3" s="26">
        <v>2</v>
      </c>
      <c r="B3" s="32" t="s">
        <v>270</v>
      </c>
      <c r="C3" s="32" t="s">
        <v>258</v>
      </c>
      <c r="D3" s="28">
        <f>M3+X3+AG3</f>
        <v>49</v>
      </c>
      <c r="E3" s="26">
        <v>2</v>
      </c>
      <c r="F3" s="26">
        <f>_xlfn.IFNA(VLOOKUP(E3,Points!A:B,2,FALSE),0)</f>
        <v>12</v>
      </c>
      <c r="G3" s="26">
        <v>1</v>
      </c>
      <c r="H3" s="26">
        <f>_xlfn.IFNA(VLOOKUP(G3,Points!A:B,2,FALSE),0)</f>
        <v>15</v>
      </c>
      <c r="I3" s="26">
        <v>2</v>
      </c>
      <c r="J3" s="26">
        <f>_xlfn.IFNA(VLOOKUP(I3,Points!A:B,2,FALSE),0)</f>
        <v>12</v>
      </c>
      <c r="K3" s="26">
        <v>3</v>
      </c>
      <c r="L3" s="26">
        <f>_xlfn.IFNA(VLOOKUP(K3,Points!A:B,2,FALSE),0)</f>
        <v>10</v>
      </c>
      <c r="M3" s="31">
        <f>SUM(F3+H3+J3+L3)</f>
        <v>49</v>
      </c>
    </row>
    <row r="4" spans="1:13" ht="13.8" x14ac:dyDescent="0.3">
      <c r="A4" s="26">
        <v>3</v>
      </c>
      <c r="B4" s="32" t="s">
        <v>272</v>
      </c>
      <c r="C4" s="32" t="s">
        <v>273</v>
      </c>
      <c r="D4" s="28">
        <f>M4+X4+AG4</f>
        <v>32</v>
      </c>
      <c r="E4" s="26">
        <v>4</v>
      </c>
      <c r="F4" s="26">
        <f>_xlfn.IFNA(VLOOKUP(E4,Points!A:B,2,FALSE),0)</f>
        <v>8</v>
      </c>
      <c r="G4" s="26">
        <v>3</v>
      </c>
      <c r="H4" s="26">
        <f>_xlfn.IFNA(VLOOKUP(G4,Points!A:B,2,FALSE),0)</f>
        <v>10</v>
      </c>
      <c r="I4" s="26">
        <v>4</v>
      </c>
      <c r="J4" s="26">
        <f>_xlfn.IFNA(VLOOKUP(I4,Points!A:B,2,FALSE),0)</f>
        <v>8</v>
      </c>
      <c r="K4" s="26">
        <v>5</v>
      </c>
      <c r="L4" s="26">
        <f>_xlfn.IFNA(VLOOKUP(K4,Points!A:B,2,FALSE),0)</f>
        <v>6</v>
      </c>
      <c r="M4" s="31">
        <f>SUM(F4+H4+J4+L4)</f>
        <v>32</v>
      </c>
    </row>
    <row r="5" spans="1:13" ht="13.8" x14ac:dyDescent="0.3">
      <c r="A5" s="26">
        <v>4</v>
      </c>
      <c r="B5" s="32" t="s">
        <v>271</v>
      </c>
      <c r="C5" s="32" t="s">
        <v>233</v>
      </c>
      <c r="D5" s="28">
        <f>M5+X5+AG5</f>
        <v>28</v>
      </c>
      <c r="E5" s="26">
        <v>3</v>
      </c>
      <c r="F5" s="26">
        <f>_xlfn.IFNA(VLOOKUP(E5,Points!A:B,2,FALSE),0)</f>
        <v>10</v>
      </c>
      <c r="G5" s="26" t="s">
        <v>209</v>
      </c>
      <c r="H5" s="26">
        <f>_xlfn.IFNA(VLOOKUP(G5,Points!A:B,2,FALSE),0)</f>
        <v>0</v>
      </c>
      <c r="I5" s="26">
        <v>3</v>
      </c>
      <c r="J5" s="26">
        <f>_xlfn.IFNA(VLOOKUP(I5,Points!A:B,2,FALSE),0)</f>
        <v>10</v>
      </c>
      <c r="K5" s="26">
        <v>4</v>
      </c>
      <c r="L5" s="26">
        <f>_xlfn.IFNA(VLOOKUP(K5,Points!A:B,2,FALSE),0)</f>
        <v>8</v>
      </c>
      <c r="M5" s="31">
        <f>SUM(F5+H5+J5+L5)</f>
        <v>28</v>
      </c>
    </row>
    <row r="6" spans="1:13" ht="13.8" x14ac:dyDescent="0.3">
      <c r="A6" s="26">
        <v>5</v>
      </c>
      <c r="B6" s="30" t="s">
        <v>274</v>
      </c>
      <c r="C6" s="30" t="s">
        <v>255</v>
      </c>
      <c r="D6" s="28">
        <f>M6+X6+AG6</f>
        <v>15</v>
      </c>
      <c r="E6" s="26"/>
      <c r="F6" s="26">
        <f>_xlfn.IFNA(VLOOKUP(E6,Points!A:B,2,FALSE),0)</f>
        <v>0</v>
      </c>
      <c r="G6" s="26"/>
      <c r="H6" s="26">
        <f>_xlfn.IFNA(VLOOKUP(G6,Points!A:B,2,FALSE),0)</f>
        <v>0</v>
      </c>
      <c r="I6" s="26"/>
      <c r="J6" s="26">
        <f>_xlfn.IFNA(VLOOKUP(I6,Points!A:B,2,FALSE),0)</f>
        <v>0</v>
      </c>
      <c r="K6" s="26">
        <v>1</v>
      </c>
      <c r="L6" s="26">
        <f>_xlfn.IFNA(VLOOKUP(K6,Points!A:B,2,FALSE),0)</f>
        <v>15</v>
      </c>
      <c r="M6" s="31">
        <f>SUM(F6+H6+J6+L6)</f>
        <v>15</v>
      </c>
    </row>
  </sheetData>
  <sortState xmlns:xlrd2="http://schemas.microsoft.com/office/spreadsheetml/2017/richdata2" ref="B2:M6">
    <sortCondition descending="1" ref="D2:D6"/>
  </sortState>
  <mergeCells count="4">
    <mergeCell ref="E1:F1"/>
    <mergeCell ref="G1:H1"/>
    <mergeCell ref="I1:J1"/>
    <mergeCell ref="K1:L1"/>
  </mergeCells>
  <pageMargins left="0.25" right="0.25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3E0D6-29A9-480D-9B35-55E137453C99}">
  <dimension ref="A1:M16"/>
  <sheetViews>
    <sheetView workbookViewId="0">
      <selection activeCell="C19" sqref="C19"/>
    </sheetView>
  </sheetViews>
  <sheetFormatPr defaultRowHeight="13.2" x14ac:dyDescent="0.25"/>
  <cols>
    <col min="2" max="2" width="18.5546875" bestFit="1" customWidth="1"/>
    <col min="3" max="3" width="18.44140625" bestFit="1" customWidth="1"/>
    <col min="4" max="4" width="11.44140625" bestFit="1" customWidth="1"/>
  </cols>
  <sheetData>
    <row r="1" spans="1:13" ht="14.4" x14ac:dyDescent="0.3">
      <c r="A1" s="24"/>
      <c r="B1" s="25"/>
      <c r="C1" s="25"/>
      <c r="D1" s="24"/>
      <c r="E1" s="35" t="s">
        <v>218</v>
      </c>
      <c r="F1" s="36"/>
      <c r="G1" s="36"/>
      <c r="H1" s="36"/>
      <c r="I1" s="36"/>
      <c r="J1" s="36"/>
      <c r="K1" s="36"/>
      <c r="L1" s="36"/>
      <c r="M1" s="37"/>
    </row>
    <row r="2" spans="1:13" ht="14.4" x14ac:dyDescent="0.3">
      <c r="A2" s="24" t="s">
        <v>219</v>
      </c>
      <c r="B2" s="25"/>
      <c r="C2" s="25"/>
      <c r="D2" s="24" t="s">
        <v>220</v>
      </c>
      <c r="E2" s="33" t="s">
        <v>221</v>
      </c>
      <c r="F2" s="34"/>
      <c r="G2" s="34" t="s">
        <v>141</v>
      </c>
      <c r="H2" s="34"/>
      <c r="I2" s="34" t="s">
        <v>143</v>
      </c>
      <c r="J2" s="34"/>
      <c r="K2" s="34" t="s">
        <v>222</v>
      </c>
      <c r="L2" s="34"/>
      <c r="M2" s="24" t="s">
        <v>223</v>
      </c>
    </row>
    <row r="3" spans="1:13" ht="13.8" x14ac:dyDescent="0.3">
      <c r="A3" s="26">
        <v>1</v>
      </c>
      <c r="B3" s="27" t="s">
        <v>224</v>
      </c>
      <c r="C3" s="27" t="s">
        <v>225</v>
      </c>
      <c r="D3" s="28">
        <f t="shared" ref="D3:D16" si="0">M3+X3+AG3</f>
        <v>42</v>
      </c>
      <c r="E3" s="26">
        <v>1</v>
      </c>
      <c r="F3" s="26">
        <f>_xlfn.IFNA(VLOOKUP(E3,Points!A:B,2,FALSE),0)</f>
        <v>15</v>
      </c>
      <c r="G3" s="26">
        <v>2</v>
      </c>
      <c r="H3" s="26">
        <f>_xlfn.IFNA(VLOOKUP(G3,Points!A:B,2,FALSE),0)</f>
        <v>12</v>
      </c>
      <c r="I3" s="29"/>
      <c r="J3" s="26">
        <f>_xlfn.IFNA(VLOOKUP(I3,Points!A:B,2,FALSE),0)</f>
        <v>0</v>
      </c>
      <c r="K3" s="26">
        <v>1</v>
      </c>
      <c r="L3" s="26">
        <f>_xlfn.IFNA(VLOOKUP(K3,Points!A:B,2,FALSE),0)</f>
        <v>15</v>
      </c>
      <c r="M3" s="26">
        <f t="shared" ref="M3:M16" si="1">SUM(F3+H3+J3+L3)</f>
        <v>42</v>
      </c>
    </row>
    <row r="4" spans="1:13" ht="13.8" x14ac:dyDescent="0.3">
      <c r="A4" s="26">
        <v>2</v>
      </c>
      <c r="B4" s="27" t="s">
        <v>226</v>
      </c>
      <c r="C4" s="27" t="s">
        <v>227</v>
      </c>
      <c r="D4" s="28">
        <f t="shared" si="0"/>
        <v>39</v>
      </c>
      <c r="E4" s="26">
        <v>2</v>
      </c>
      <c r="F4" s="26">
        <f>_xlfn.IFNA(VLOOKUP(E4,Points!A:B,2,FALSE),0)</f>
        <v>12</v>
      </c>
      <c r="G4" s="26">
        <v>1</v>
      </c>
      <c r="H4" s="26">
        <f>_xlfn.IFNA(VLOOKUP(G4,Points!A:B,2,FALSE),0)</f>
        <v>15</v>
      </c>
      <c r="I4" s="29"/>
      <c r="J4" s="26">
        <f>_xlfn.IFNA(VLOOKUP(I4,Points!A:B,2,FALSE),0)</f>
        <v>0</v>
      </c>
      <c r="K4" s="26">
        <v>2</v>
      </c>
      <c r="L4" s="26">
        <f>_xlfn.IFNA(VLOOKUP(K4,Points!A:B,2,FALSE),0)</f>
        <v>12</v>
      </c>
      <c r="M4" s="26">
        <f t="shared" si="1"/>
        <v>39</v>
      </c>
    </row>
    <row r="5" spans="1:13" ht="13.8" x14ac:dyDescent="0.3">
      <c r="A5" s="26">
        <v>3</v>
      </c>
      <c r="B5" s="27" t="s">
        <v>228</v>
      </c>
      <c r="C5" s="27" t="s">
        <v>225</v>
      </c>
      <c r="D5" s="28">
        <f t="shared" si="0"/>
        <v>30</v>
      </c>
      <c r="E5" s="26">
        <v>3</v>
      </c>
      <c r="F5" s="26">
        <f>_xlfn.IFNA(VLOOKUP(E5,Points!A:B,2,FALSE),0)</f>
        <v>10</v>
      </c>
      <c r="G5" s="26">
        <v>3</v>
      </c>
      <c r="H5" s="26">
        <f>_xlfn.IFNA(VLOOKUP(G5,Points!A:B,2,FALSE),0)</f>
        <v>10</v>
      </c>
      <c r="I5" s="29"/>
      <c r="J5" s="26">
        <f>_xlfn.IFNA(VLOOKUP(I5,Points!A:B,2,FALSE),0)</f>
        <v>0</v>
      </c>
      <c r="K5" s="26">
        <v>3</v>
      </c>
      <c r="L5" s="26">
        <f>_xlfn.IFNA(VLOOKUP(K5,Points!A:B,2,FALSE),0)</f>
        <v>10</v>
      </c>
      <c r="M5" s="26">
        <f t="shared" si="1"/>
        <v>30</v>
      </c>
    </row>
    <row r="6" spans="1:13" ht="13.8" x14ac:dyDescent="0.3">
      <c r="A6" s="26">
        <v>4</v>
      </c>
      <c r="B6" s="27" t="s">
        <v>230</v>
      </c>
      <c r="C6" s="27" t="s">
        <v>231</v>
      </c>
      <c r="D6" s="28">
        <f t="shared" si="0"/>
        <v>22</v>
      </c>
      <c r="E6" s="26">
        <v>5</v>
      </c>
      <c r="F6" s="26">
        <f>_xlfn.IFNA(VLOOKUP(E6,Points!A:B,2,FALSE),0)</f>
        <v>6</v>
      </c>
      <c r="G6" s="26">
        <v>4</v>
      </c>
      <c r="H6" s="26">
        <f>_xlfn.IFNA(VLOOKUP(G6,Points!A:B,2,FALSE),0)</f>
        <v>8</v>
      </c>
      <c r="I6" s="29"/>
      <c r="J6" s="26">
        <f>_xlfn.IFNA(VLOOKUP(I6,Points!A:B,2,FALSE),0)</f>
        <v>0</v>
      </c>
      <c r="K6" s="26">
        <v>4</v>
      </c>
      <c r="L6" s="26">
        <f>_xlfn.IFNA(VLOOKUP(K6,Points!A:B,2,FALSE),0)</f>
        <v>8</v>
      </c>
      <c r="M6" s="26">
        <f t="shared" si="1"/>
        <v>22</v>
      </c>
    </row>
    <row r="7" spans="1:13" ht="13.8" x14ac:dyDescent="0.3">
      <c r="A7" s="26">
        <v>5</v>
      </c>
      <c r="B7" s="27" t="s">
        <v>229</v>
      </c>
      <c r="C7" s="27" t="s">
        <v>225</v>
      </c>
      <c r="D7" s="28">
        <f t="shared" si="0"/>
        <v>17</v>
      </c>
      <c r="E7" s="26">
        <v>4</v>
      </c>
      <c r="F7" s="26">
        <f>_xlfn.IFNA(VLOOKUP(E7,Points!A:B,2,FALSE),0)</f>
        <v>8</v>
      </c>
      <c r="G7" s="26">
        <v>7</v>
      </c>
      <c r="H7" s="26">
        <f>_xlfn.IFNA(VLOOKUP(G7,Points!A:B,2,FALSE),0)</f>
        <v>4</v>
      </c>
      <c r="I7" s="29"/>
      <c r="J7" s="26">
        <f>_xlfn.IFNA(VLOOKUP(I7,Points!A:B,2,FALSE),0)</f>
        <v>0</v>
      </c>
      <c r="K7" s="26">
        <v>6</v>
      </c>
      <c r="L7" s="26">
        <f>_xlfn.IFNA(VLOOKUP(K7,Points!A:B,2,FALSE),0)</f>
        <v>5</v>
      </c>
      <c r="M7" s="26">
        <f t="shared" si="1"/>
        <v>17</v>
      </c>
    </row>
    <row r="8" spans="1:13" ht="13.8" x14ac:dyDescent="0.3">
      <c r="A8" s="26">
        <v>6</v>
      </c>
      <c r="B8" s="27" t="s">
        <v>232</v>
      </c>
      <c r="C8" s="27" t="s">
        <v>233</v>
      </c>
      <c r="D8" s="28">
        <f t="shared" si="0"/>
        <v>16</v>
      </c>
      <c r="E8" s="26">
        <v>6</v>
      </c>
      <c r="F8" s="26">
        <f>_xlfn.IFNA(VLOOKUP(E8,Points!A:B,2,FALSE),0)</f>
        <v>5</v>
      </c>
      <c r="G8" s="26">
        <v>6</v>
      </c>
      <c r="H8" s="26">
        <f>_xlfn.IFNA(VLOOKUP(G8,Points!A:B,2,FALSE),0)</f>
        <v>5</v>
      </c>
      <c r="I8" s="29"/>
      <c r="J8" s="26">
        <f>_xlfn.IFNA(VLOOKUP(I8,Points!A:B,2,FALSE),0)</f>
        <v>0</v>
      </c>
      <c r="K8" s="26">
        <v>5</v>
      </c>
      <c r="L8" s="26">
        <f>_xlfn.IFNA(VLOOKUP(K8,Points!A:B,2,FALSE),0)</f>
        <v>6</v>
      </c>
      <c r="M8" s="26">
        <f t="shared" si="1"/>
        <v>16</v>
      </c>
    </row>
    <row r="9" spans="1:13" ht="13.8" x14ac:dyDescent="0.3">
      <c r="A9" s="26">
        <v>7</v>
      </c>
      <c r="B9" s="27" t="s">
        <v>234</v>
      </c>
      <c r="C9" s="27" t="s">
        <v>225</v>
      </c>
      <c r="D9" s="28">
        <f t="shared" si="0"/>
        <v>11</v>
      </c>
      <c r="E9" s="26">
        <v>7</v>
      </c>
      <c r="F9" s="26">
        <f>_xlfn.IFNA(VLOOKUP(E9,Points!A:B,2,FALSE),0)</f>
        <v>4</v>
      </c>
      <c r="G9" s="26">
        <v>5</v>
      </c>
      <c r="H9" s="26">
        <f>_xlfn.IFNA(VLOOKUP(G9,Points!A:B,2,FALSE),0)</f>
        <v>6</v>
      </c>
      <c r="I9" s="29"/>
      <c r="J9" s="26">
        <f>_xlfn.IFNA(VLOOKUP(I9,Points!A:B,2,FALSE),0)</f>
        <v>0</v>
      </c>
      <c r="K9" s="26">
        <v>11</v>
      </c>
      <c r="L9" s="26">
        <f>_xlfn.IFNA(VLOOKUP(K9,Points!A:B,2,FALSE),0)</f>
        <v>1</v>
      </c>
      <c r="M9" s="26">
        <f t="shared" si="1"/>
        <v>11</v>
      </c>
    </row>
    <row r="10" spans="1:13" ht="13.8" x14ac:dyDescent="0.3">
      <c r="A10" s="26">
        <v>8</v>
      </c>
      <c r="B10" s="27" t="s">
        <v>237</v>
      </c>
      <c r="C10" s="27" t="s">
        <v>238</v>
      </c>
      <c r="D10" s="28">
        <f t="shared" si="0"/>
        <v>9</v>
      </c>
      <c r="E10" s="26">
        <v>9</v>
      </c>
      <c r="F10" s="26">
        <f>_xlfn.IFNA(VLOOKUP(E10,Points!A:B,2,FALSE),0)</f>
        <v>2</v>
      </c>
      <c r="G10" s="26">
        <v>8</v>
      </c>
      <c r="H10" s="26">
        <f>_xlfn.IFNA(VLOOKUP(G10,Points!A:B,2,FALSE),0)</f>
        <v>3</v>
      </c>
      <c r="I10" s="29"/>
      <c r="J10" s="26">
        <f>_xlfn.IFNA(VLOOKUP(I10,Points!A:B,2,FALSE),0)</f>
        <v>0</v>
      </c>
      <c r="K10" s="26">
        <v>7</v>
      </c>
      <c r="L10" s="26">
        <f>_xlfn.IFNA(VLOOKUP(K10,Points!A:B,2,FALSE),0)</f>
        <v>4</v>
      </c>
      <c r="M10" s="26">
        <f t="shared" si="1"/>
        <v>9</v>
      </c>
    </row>
    <row r="11" spans="1:13" ht="13.8" x14ac:dyDescent="0.3">
      <c r="A11" s="26">
        <v>9</v>
      </c>
      <c r="B11" s="27" t="s">
        <v>235</v>
      </c>
      <c r="C11" s="27" t="s">
        <v>236</v>
      </c>
      <c r="D11" s="28">
        <f t="shared" si="0"/>
        <v>7</v>
      </c>
      <c r="E11" s="26">
        <v>8</v>
      </c>
      <c r="F11" s="26">
        <f>_xlfn.IFNA(VLOOKUP(E11,Points!A:B,2,FALSE),0)</f>
        <v>3</v>
      </c>
      <c r="G11" s="26">
        <v>12</v>
      </c>
      <c r="H11" s="26">
        <f>_xlfn.IFNA(VLOOKUP(G11,Points!A:B,2,FALSE),0)</f>
        <v>1</v>
      </c>
      <c r="I11" s="29"/>
      <c r="J11" s="26">
        <f>_xlfn.IFNA(VLOOKUP(I11,Points!A:B,2,FALSE),0)</f>
        <v>0</v>
      </c>
      <c r="K11" s="26">
        <v>8</v>
      </c>
      <c r="L11" s="26">
        <f>_xlfn.IFNA(VLOOKUP(K11,Points!A:B,2,FALSE),0)</f>
        <v>3</v>
      </c>
      <c r="M11" s="26">
        <f t="shared" si="1"/>
        <v>7</v>
      </c>
    </row>
    <row r="12" spans="1:13" ht="13.8" x14ac:dyDescent="0.3">
      <c r="A12" s="26">
        <v>10</v>
      </c>
      <c r="B12" s="27" t="s">
        <v>239</v>
      </c>
      <c r="C12" s="27" t="s">
        <v>238</v>
      </c>
      <c r="D12" s="28">
        <f t="shared" si="0"/>
        <v>5</v>
      </c>
      <c r="E12" s="26">
        <v>10</v>
      </c>
      <c r="F12" s="26">
        <f>_xlfn.IFNA(VLOOKUP(E12,Points!A:B,2,FALSE),0)</f>
        <v>1</v>
      </c>
      <c r="G12" s="26">
        <v>9</v>
      </c>
      <c r="H12" s="26">
        <f>_xlfn.IFNA(VLOOKUP(G12,Points!A:B,2,FALSE),0)</f>
        <v>2</v>
      </c>
      <c r="I12" s="29"/>
      <c r="J12" s="26">
        <f>_xlfn.IFNA(VLOOKUP(I12,Points!A:B,2,FALSE),0)</f>
        <v>0</v>
      </c>
      <c r="K12" s="26">
        <v>9</v>
      </c>
      <c r="L12" s="26">
        <f>_xlfn.IFNA(VLOOKUP(K12,Points!A:B,2,FALSE),0)</f>
        <v>2</v>
      </c>
      <c r="M12" s="26">
        <f t="shared" si="1"/>
        <v>5</v>
      </c>
    </row>
    <row r="13" spans="1:13" ht="13.8" x14ac:dyDescent="0.3">
      <c r="A13" s="26">
        <v>11</v>
      </c>
      <c r="B13" s="27" t="s">
        <v>240</v>
      </c>
      <c r="C13" s="27" t="s">
        <v>241</v>
      </c>
      <c r="D13" s="28">
        <f t="shared" si="0"/>
        <v>3</v>
      </c>
      <c r="E13" s="26">
        <v>11</v>
      </c>
      <c r="F13" s="26">
        <f>_xlfn.IFNA(VLOOKUP(E13,Points!A:B,2,FALSE),0)</f>
        <v>1</v>
      </c>
      <c r="G13" s="26">
        <v>10</v>
      </c>
      <c r="H13" s="26">
        <f>_xlfn.IFNA(VLOOKUP(G13,Points!A:B,2,FALSE),0)</f>
        <v>1</v>
      </c>
      <c r="I13" s="29"/>
      <c r="J13" s="26">
        <f>_xlfn.IFNA(VLOOKUP(I13,Points!A:B,2,FALSE),0)</f>
        <v>0</v>
      </c>
      <c r="K13" s="26">
        <v>13</v>
      </c>
      <c r="L13" s="26">
        <f>_xlfn.IFNA(VLOOKUP(K13,Points!A:B,2,FALSE),0)</f>
        <v>1</v>
      </c>
      <c r="M13" s="26">
        <f t="shared" si="1"/>
        <v>3</v>
      </c>
    </row>
    <row r="14" spans="1:13" ht="13.8" x14ac:dyDescent="0.3">
      <c r="A14" s="26">
        <v>12</v>
      </c>
      <c r="B14" s="27" t="s">
        <v>242</v>
      </c>
      <c r="C14" s="27" t="s">
        <v>243</v>
      </c>
      <c r="D14" s="28">
        <f t="shared" si="0"/>
        <v>3</v>
      </c>
      <c r="E14" s="26">
        <v>12</v>
      </c>
      <c r="F14" s="26">
        <f>_xlfn.IFNA(VLOOKUP(E14,Points!A:B,2,FALSE),0)</f>
        <v>1</v>
      </c>
      <c r="G14" s="26">
        <v>11</v>
      </c>
      <c r="H14" s="26">
        <f>_xlfn.IFNA(VLOOKUP(G14,Points!A:B,2,FALSE),0)</f>
        <v>1</v>
      </c>
      <c r="I14" s="29"/>
      <c r="J14" s="26">
        <f>_xlfn.IFNA(VLOOKUP(I14,Points!A:B,2,FALSE),0)</f>
        <v>0</v>
      </c>
      <c r="K14" s="26">
        <v>10</v>
      </c>
      <c r="L14" s="26">
        <f>_xlfn.IFNA(VLOOKUP(K14,Points!A:B,2,FALSE),0)</f>
        <v>1</v>
      </c>
      <c r="M14" s="26">
        <f t="shared" si="1"/>
        <v>3</v>
      </c>
    </row>
    <row r="15" spans="1:13" ht="13.8" x14ac:dyDescent="0.3">
      <c r="A15" s="26">
        <v>13</v>
      </c>
      <c r="B15" s="27" t="s">
        <v>244</v>
      </c>
      <c r="C15" s="27" t="s">
        <v>238</v>
      </c>
      <c r="D15" s="28">
        <f t="shared" si="0"/>
        <v>3</v>
      </c>
      <c r="E15" s="26">
        <v>13</v>
      </c>
      <c r="F15" s="26">
        <f>_xlfn.IFNA(VLOOKUP(E15,Points!A:B,2,FALSE),0)</f>
        <v>1</v>
      </c>
      <c r="G15" s="26">
        <v>13</v>
      </c>
      <c r="H15" s="26">
        <f>_xlfn.IFNA(VLOOKUP(G15,Points!A:B,2,FALSE),0)</f>
        <v>1</v>
      </c>
      <c r="I15" s="29"/>
      <c r="J15" s="26">
        <f>_xlfn.IFNA(VLOOKUP(I15,Points!A:B,2,FALSE),0)</f>
        <v>0</v>
      </c>
      <c r="K15" s="26">
        <v>14</v>
      </c>
      <c r="L15" s="26">
        <f>_xlfn.IFNA(VLOOKUP(K15,Points!A:B,2,FALSE),0)</f>
        <v>1</v>
      </c>
      <c r="M15" s="26">
        <f t="shared" si="1"/>
        <v>3</v>
      </c>
    </row>
    <row r="16" spans="1:13" ht="13.8" x14ac:dyDescent="0.3">
      <c r="A16" s="26">
        <v>14</v>
      </c>
      <c r="B16" s="27" t="s">
        <v>245</v>
      </c>
      <c r="C16" s="27" t="s">
        <v>233</v>
      </c>
      <c r="D16" s="28">
        <f t="shared" si="0"/>
        <v>1</v>
      </c>
      <c r="E16" s="26">
        <v>14</v>
      </c>
      <c r="F16" s="26">
        <f>_xlfn.IFNA(VLOOKUP(E16,Points!A:B,2,FALSE),0)</f>
        <v>1</v>
      </c>
      <c r="G16" s="26" t="s">
        <v>209</v>
      </c>
      <c r="H16" s="26">
        <f>_xlfn.IFNA(VLOOKUP(G16,Points!A:B,2,FALSE),0)</f>
        <v>0</v>
      </c>
      <c r="I16" s="29"/>
      <c r="J16" s="26">
        <f>_xlfn.IFNA(VLOOKUP(I16,Points!A:B,2,FALSE),0)</f>
        <v>0</v>
      </c>
      <c r="K16" s="26" t="s">
        <v>217</v>
      </c>
      <c r="L16" s="26">
        <f>_xlfn.IFNA(VLOOKUP(K16,Points!A:B,2,FALSE),0)</f>
        <v>0</v>
      </c>
      <c r="M16" s="26">
        <f t="shared" si="1"/>
        <v>1</v>
      </c>
    </row>
  </sheetData>
  <sortState xmlns:xlrd2="http://schemas.microsoft.com/office/spreadsheetml/2017/richdata2" ref="B3:M16">
    <sortCondition descending="1" ref="D3:D16"/>
  </sortState>
  <mergeCells count="5">
    <mergeCell ref="E1:M1"/>
    <mergeCell ref="E2:F2"/>
    <mergeCell ref="G2:H2"/>
    <mergeCell ref="I2:J2"/>
    <mergeCell ref="K2:L2"/>
  </mergeCells>
  <pageMargins left="0.25" right="0.25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42928-31EE-45BA-81F2-96E42524A9EC}">
  <sheetPr>
    <pageSetUpPr fitToPage="1"/>
  </sheetPr>
  <dimension ref="A1:M6"/>
  <sheetViews>
    <sheetView workbookViewId="0">
      <selection activeCell="C19" sqref="C19"/>
    </sheetView>
  </sheetViews>
  <sheetFormatPr defaultRowHeight="13.2" x14ac:dyDescent="0.25"/>
  <cols>
    <col min="2" max="2" width="33" customWidth="1"/>
    <col min="3" max="3" width="18.88671875" bestFit="1" customWidth="1"/>
    <col min="4" max="4" width="11.44140625" bestFit="1" customWidth="1"/>
    <col min="13" max="13" width="9.5546875" bestFit="1" customWidth="1"/>
  </cols>
  <sheetData>
    <row r="1" spans="1:13" ht="14.4" x14ac:dyDescent="0.3">
      <c r="A1" s="24" t="s">
        <v>219</v>
      </c>
      <c r="B1" s="25"/>
      <c r="C1" s="25"/>
      <c r="D1" s="24" t="s">
        <v>220</v>
      </c>
      <c r="E1" s="33" t="s">
        <v>221</v>
      </c>
      <c r="F1" s="34"/>
      <c r="G1" s="34" t="s">
        <v>141</v>
      </c>
      <c r="H1" s="34"/>
      <c r="I1" s="34" t="s">
        <v>143</v>
      </c>
      <c r="J1" s="34"/>
      <c r="K1" s="34" t="s">
        <v>222</v>
      </c>
      <c r="L1" s="34"/>
      <c r="M1" s="24" t="s">
        <v>223</v>
      </c>
    </row>
    <row r="2" spans="1:13" ht="13.8" x14ac:dyDescent="0.3">
      <c r="A2" s="26">
        <v>1</v>
      </c>
      <c r="B2" s="30" t="s">
        <v>246</v>
      </c>
      <c r="C2" s="30" t="s">
        <v>247</v>
      </c>
      <c r="D2" s="28">
        <f>M2+X2+AG2</f>
        <v>60</v>
      </c>
      <c r="E2" s="26">
        <v>1</v>
      </c>
      <c r="F2" s="26">
        <f>_xlfn.IFNA(VLOOKUP(E2,Points!A:B,2,FALSE),0)</f>
        <v>15</v>
      </c>
      <c r="G2" s="26">
        <v>1</v>
      </c>
      <c r="H2" s="26">
        <f>_xlfn.IFNA(VLOOKUP(G2,Points!A:B,2,FALSE),0)</f>
        <v>15</v>
      </c>
      <c r="I2" s="26">
        <v>1</v>
      </c>
      <c r="J2" s="26">
        <f>_xlfn.IFNA(VLOOKUP(I2,Points!A:B,2,FALSE),0)</f>
        <v>15</v>
      </c>
      <c r="K2" s="26">
        <v>1</v>
      </c>
      <c r="L2" s="26">
        <f>_xlfn.IFNA(VLOOKUP(K2,Points!A:B,2,FALSE),0)</f>
        <v>15</v>
      </c>
      <c r="M2" s="31">
        <f>SUM(F2+H2+J2+L2)</f>
        <v>60</v>
      </c>
    </row>
    <row r="3" spans="1:13" ht="13.8" x14ac:dyDescent="0.3">
      <c r="A3" s="26">
        <v>2</v>
      </c>
      <c r="B3" s="30" t="s">
        <v>249</v>
      </c>
      <c r="C3" s="30" t="s">
        <v>233</v>
      </c>
      <c r="D3" s="28">
        <f>M3+X3+AG3</f>
        <v>46</v>
      </c>
      <c r="E3" s="26">
        <v>3</v>
      </c>
      <c r="F3" s="26">
        <f>_xlfn.IFNA(VLOOKUP(E3,Points!A:B,2,FALSE),0)</f>
        <v>10</v>
      </c>
      <c r="G3" s="26">
        <v>2</v>
      </c>
      <c r="H3" s="26">
        <f>_xlfn.IFNA(VLOOKUP(G3,Points!A:B,2,FALSE),0)</f>
        <v>12</v>
      </c>
      <c r="I3" s="26">
        <v>2</v>
      </c>
      <c r="J3" s="26">
        <f>_xlfn.IFNA(VLOOKUP(I3,Points!A:B,2,FALSE),0)</f>
        <v>12</v>
      </c>
      <c r="K3" s="26">
        <v>2</v>
      </c>
      <c r="L3" s="26">
        <f>_xlfn.IFNA(VLOOKUP(K3,Points!A:B,2,FALSE),0)</f>
        <v>12</v>
      </c>
      <c r="M3" s="31">
        <f>SUM(F3+H3+J3+L3)</f>
        <v>46</v>
      </c>
    </row>
    <row r="4" spans="1:13" ht="13.8" x14ac:dyDescent="0.3">
      <c r="A4" s="26">
        <v>3</v>
      </c>
      <c r="B4" s="30" t="s">
        <v>248</v>
      </c>
      <c r="C4" s="30" t="s">
        <v>233</v>
      </c>
      <c r="D4" s="28">
        <f>M4+X4+AG4</f>
        <v>42</v>
      </c>
      <c r="E4" s="26">
        <v>2</v>
      </c>
      <c r="F4" s="26">
        <f>_xlfn.IFNA(VLOOKUP(E4,Points!A:B,2,FALSE),0)</f>
        <v>12</v>
      </c>
      <c r="G4" s="26">
        <v>3</v>
      </c>
      <c r="H4" s="26">
        <f>_xlfn.IFNA(VLOOKUP(G4,Points!A:B,2,FALSE),0)</f>
        <v>10</v>
      </c>
      <c r="I4" s="26">
        <v>3</v>
      </c>
      <c r="J4" s="26">
        <f>_xlfn.IFNA(VLOOKUP(I4,Points!A:B,2,FALSE),0)</f>
        <v>10</v>
      </c>
      <c r="K4" s="26">
        <v>3</v>
      </c>
      <c r="L4" s="26">
        <f>_xlfn.IFNA(VLOOKUP(K4,Points!A:B,2,FALSE),0)</f>
        <v>10</v>
      </c>
      <c r="M4" s="31">
        <f>SUM(F4+H4+J4+L4)</f>
        <v>42</v>
      </c>
    </row>
    <row r="5" spans="1:13" ht="13.8" x14ac:dyDescent="0.3">
      <c r="A5" s="26">
        <v>4</v>
      </c>
      <c r="B5" s="30" t="s">
        <v>250</v>
      </c>
      <c r="C5" s="30" t="s">
        <v>251</v>
      </c>
      <c r="D5" s="28">
        <f>M5+X5+AG5</f>
        <v>32</v>
      </c>
      <c r="E5" s="26">
        <v>4</v>
      </c>
      <c r="F5" s="26">
        <f>_xlfn.IFNA(VLOOKUP(E5,Points!A:B,2,FALSE),0)</f>
        <v>8</v>
      </c>
      <c r="G5" s="26">
        <v>4</v>
      </c>
      <c r="H5" s="26">
        <f>_xlfn.IFNA(VLOOKUP(G5,Points!A:B,2,FALSE),0)</f>
        <v>8</v>
      </c>
      <c r="I5" s="26">
        <v>4</v>
      </c>
      <c r="J5" s="26">
        <f>_xlfn.IFNA(VLOOKUP(I5,Points!A:B,2,FALSE),0)</f>
        <v>8</v>
      </c>
      <c r="K5" s="26">
        <v>4</v>
      </c>
      <c r="L5" s="26">
        <f>_xlfn.IFNA(VLOOKUP(K5,Points!A:B,2,FALSE),0)</f>
        <v>8</v>
      </c>
      <c r="M5" s="31">
        <f>SUM(F5+H5+J5+L5)</f>
        <v>32</v>
      </c>
    </row>
    <row r="6" spans="1:13" ht="13.8" x14ac:dyDescent="0.3">
      <c r="A6" s="26">
        <v>5</v>
      </c>
      <c r="B6" s="30" t="s">
        <v>252</v>
      </c>
      <c r="C6" s="30" t="s">
        <v>253</v>
      </c>
      <c r="D6" s="28">
        <f>M6+X6+AG6</f>
        <v>24</v>
      </c>
      <c r="E6" s="26">
        <v>5</v>
      </c>
      <c r="F6" s="26">
        <f>_xlfn.IFNA(VLOOKUP(E6,Points!A:B,2,FALSE),0)</f>
        <v>6</v>
      </c>
      <c r="G6" s="26">
        <v>5</v>
      </c>
      <c r="H6" s="26">
        <f>_xlfn.IFNA(VLOOKUP(G6,Points!A:B,2,FALSE),0)</f>
        <v>6</v>
      </c>
      <c r="I6" s="26">
        <v>5</v>
      </c>
      <c r="J6" s="26">
        <f>_xlfn.IFNA(VLOOKUP(I6,Points!A:B,2,FALSE),0)</f>
        <v>6</v>
      </c>
      <c r="K6" s="26">
        <v>5</v>
      </c>
      <c r="L6" s="26">
        <f>_xlfn.IFNA(VLOOKUP(K6,Points!A:B,2,FALSE),0)</f>
        <v>6</v>
      </c>
      <c r="M6" s="31">
        <f>SUM(F6+H6+J6+L6)</f>
        <v>24</v>
      </c>
    </row>
  </sheetData>
  <sortState xmlns:xlrd2="http://schemas.microsoft.com/office/spreadsheetml/2017/richdata2" ref="B2:M6">
    <sortCondition descending="1" ref="D2:D6"/>
  </sortState>
  <mergeCells count="4">
    <mergeCell ref="E1:F1"/>
    <mergeCell ref="G1:H1"/>
    <mergeCell ref="I1:J1"/>
    <mergeCell ref="K1:L1"/>
  </mergeCells>
  <pageMargins left="0.25" right="0.25" top="0.75" bottom="0.75" header="0.3" footer="0.3"/>
  <pageSetup paperSize="9" scale="95" fitToHeight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94B04-E657-44F7-B86A-A7A49BD24107}">
  <dimension ref="A2:P26"/>
  <sheetViews>
    <sheetView workbookViewId="0">
      <selection activeCell="C19" sqref="C19"/>
    </sheetView>
  </sheetViews>
  <sheetFormatPr defaultRowHeight="13.2" x14ac:dyDescent="0.25"/>
  <cols>
    <col min="1" max="1" width="8.88671875" style="5"/>
    <col min="2" max="2" width="33" style="5" customWidth="1"/>
    <col min="3" max="3" width="37.5546875" bestFit="1" customWidth="1"/>
    <col min="4" max="4" width="8.88671875" style="5"/>
    <col min="5" max="5" width="0" style="5" hidden="1" customWidth="1"/>
    <col min="6" max="8" width="8.88671875" style="5"/>
    <col min="9" max="9" width="0" style="5" hidden="1" customWidth="1"/>
    <col min="10" max="10" width="8.88671875" style="5"/>
    <col min="12" max="12" width="11.33203125" bestFit="1" customWidth="1"/>
  </cols>
  <sheetData>
    <row r="2" spans="1:16" x14ac:dyDescent="0.25">
      <c r="A2" s="18" t="s">
        <v>212</v>
      </c>
      <c r="B2" s="18" t="s">
        <v>213</v>
      </c>
      <c r="C2" s="19" t="s">
        <v>214</v>
      </c>
      <c r="D2" s="18" t="s">
        <v>140</v>
      </c>
      <c r="E2" s="18"/>
      <c r="F2" s="18" t="s">
        <v>141</v>
      </c>
      <c r="G2" s="18" t="s">
        <v>142</v>
      </c>
      <c r="H2" s="18" t="s">
        <v>143</v>
      </c>
      <c r="I2" s="18"/>
      <c r="J2" s="18" t="s">
        <v>211</v>
      </c>
      <c r="L2" s="3"/>
    </row>
    <row r="3" spans="1:16" x14ac:dyDescent="0.25">
      <c r="A3" s="5">
        <v>1</v>
      </c>
      <c r="B3" s="7">
        <v>56</v>
      </c>
      <c r="C3" s="1" t="s">
        <v>0</v>
      </c>
      <c r="D3" s="12" t="s">
        <v>1</v>
      </c>
      <c r="E3" s="22">
        <v>5.2199074074074075E-3</v>
      </c>
      <c r="F3" s="15">
        <v>4.0879629629629627E-2</v>
      </c>
      <c r="G3" s="9">
        <v>1.1574074074074075E-4</v>
      </c>
      <c r="H3" s="10" t="s">
        <v>157</v>
      </c>
      <c r="I3" s="3">
        <v>1.0520833333333333E-2</v>
      </c>
      <c r="J3" s="11">
        <f t="shared" ref="J3:J25" si="0">E3+F3+I3-G3</f>
        <v>5.6504629629629627E-2</v>
      </c>
      <c r="K3" s="20"/>
      <c r="L3" s="22"/>
      <c r="M3" s="20"/>
      <c r="N3" s="21"/>
      <c r="O3" s="20"/>
      <c r="P3" s="3"/>
    </row>
    <row r="4" spans="1:16" x14ac:dyDescent="0.25">
      <c r="A4" s="5">
        <v>2</v>
      </c>
      <c r="B4" s="7">
        <v>42</v>
      </c>
      <c r="C4" s="1" t="s">
        <v>6</v>
      </c>
      <c r="D4" s="14" t="s">
        <v>7</v>
      </c>
      <c r="E4" s="22">
        <v>5.5208333333333333E-3</v>
      </c>
      <c r="F4" s="9">
        <v>4.0902777777777781E-2</v>
      </c>
      <c r="G4" s="9">
        <v>6.9444444444444444E-5</v>
      </c>
      <c r="H4" s="10" t="s">
        <v>145</v>
      </c>
      <c r="I4" s="3">
        <v>1.1319444444444444E-2</v>
      </c>
      <c r="J4" s="11">
        <f t="shared" si="0"/>
        <v>5.767361111111112E-2</v>
      </c>
      <c r="K4" s="20"/>
      <c r="L4" s="22"/>
      <c r="O4" s="20"/>
      <c r="P4" s="3"/>
    </row>
    <row r="5" spans="1:16" x14ac:dyDescent="0.25">
      <c r="A5" s="5">
        <v>3</v>
      </c>
      <c r="B5" s="7">
        <v>57</v>
      </c>
      <c r="C5" s="1" t="s">
        <v>2</v>
      </c>
      <c r="D5" s="14" t="s">
        <v>3</v>
      </c>
      <c r="E5" s="22">
        <v>5.4976851851851853E-3</v>
      </c>
      <c r="F5" s="15">
        <v>4.3043981481481482E-2</v>
      </c>
      <c r="H5" s="10" t="s">
        <v>158</v>
      </c>
      <c r="I5" s="3">
        <v>1.0856481481481481E-2</v>
      </c>
      <c r="J5" s="11">
        <f t="shared" si="0"/>
        <v>5.9398148148148144E-2</v>
      </c>
      <c r="K5" s="20"/>
      <c r="L5" s="22"/>
      <c r="O5" s="20"/>
      <c r="P5" s="3"/>
    </row>
    <row r="6" spans="1:16" x14ac:dyDescent="0.25">
      <c r="A6" s="5">
        <v>4</v>
      </c>
      <c r="B6" s="7">
        <v>63</v>
      </c>
      <c r="C6" s="1" t="s">
        <v>8</v>
      </c>
      <c r="D6" s="14" t="s">
        <v>9</v>
      </c>
      <c r="E6" s="22">
        <v>5.6828703703703702E-3</v>
      </c>
      <c r="F6" s="15">
        <v>4.3043981481481482E-2</v>
      </c>
      <c r="H6" s="10" t="s">
        <v>163</v>
      </c>
      <c r="I6" s="3">
        <v>1.1516203703703704E-2</v>
      </c>
      <c r="J6" s="11">
        <f t="shared" si="0"/>
        <v>6.0243055555555557E-2</v>
      </c>
      <c r="K6" s="20"/>
      <c r="L6" s="22"/>
      <c r="O6" s="20"/>
      <c r="P6" s="3"/>
    </row>
    <row r="7" spans="1:16" x14ac:dyDescent="0.25">
      <c r="A7" s="5">
        <v>5</v>
      </c>
      <c r="B7" s="7">
        <v>55</v>
      </c>
      <c r="C7" s="1" t="s">
        <v>4</v>
      </c>
      <c r="D7" s="14" t="s">
        <v>5</v>
      </c>
      <c r="E7" s="22">
        <v>5.5092592592592589E-3</v>
      </c>
      <c r="F7" s="15">
        <v>4.3043981481481482E-2</v>
      </c>
      <c r="G7" s="9">
        <v>4.6296296296296294E-5</v>
      </c>
      <c r="H7" s="10" t="s">
        <v>156</v>
      </c>
      <c r="I7" s="3">
        <v>1.1759259259259259E-2</v>
      </c>
      <c r="J7" s="11">
        <f t="shared" si="0"/>
        <v>6.0266203703703711E-2</v>
      </c>
      <c r="K7" s="20"/>
      <c r="L7" s="22"/>
      <c r="O7" s="20"/>
      <c r="P7" s="3"/>
    </row>
    <row r="8" spans="1:16" x14ac:dyDescent="0.25">
      <c r="A8" s="5">
        <v>6</v>
      </c>
      <c r="B8" s="7">
        <v>64</v>
      </c>
      <c r="C8" s="1" t="s">
        <v>14</v>
      </c>
      <c r="D8" s="14" t="s">
        <v>15</v>
      </c>
      <c r="E8" s="22">
        <v>5.7986111111111112E-3</v>
      </c>
      <c r="F8" s="15">
        <v>4.3043981481481482E-2</v>
      </c>
      <c r="H8" s="10" t="s">
        <v>164</v>
      </c>
      <c r="I8" s="3">
        <v>1.1747685185185186E-2</v>
      </c>
      <c r="J8" s="11">
        <f t="shared" si="0"/>
        <v>6.0590277777777778E-2</v>
      </c>
      <c r="K8" s="20"/>
      <c r="L8" s="22"/>
      <c r="O8" s="20"/>
      <c r="P8" s="3"/>
    </row>
    <row r="9" spans="1:16" x14ac:dyDescent="0.25">
      <c r="A9" s="5">
        <v>7</v>
      </c>
      <c r="B9" s="7">
        <v>41</v>
      </c>
      <c r="C9" s="1" t="s">
        <v>16</v>
      </c>
      <c r="D9" s="14" t="s">
        <v>17</v>
      </c>
      <c r="E9" s="22">
        <v>5.8796296296296296E-3</v>
      </c>
      <c r="F9" s="15">
        <v>4.3043981481481482E-2</v>
      </c>
      <c r="H9" s="10" t="s">
        <v>144</v>
      </c>
      <c r="I9" s="3">
        <v>1.173611111111111E-2</v>
      </c>
      <c r="J9" s="11">
        <f t="shared" si="0"/>
        <v>6.0659722222222226E-2</v>
      </c>
      <c r="K9" s="20"/>
      <c r="L9" s="22"/>
      <c r="O9" s="20"/>
      <c r="P9" s="3"/>
    </row>
    <row r="10" spans="1:16" x14ac:dyDescent="0.25">
      <c r="A10" s="5">
        <v>8</v>
      </c>
      <c r="B10" s="7">
        <v>54</v>
      </c>
      <c r="C10" s="1" t="s">
        <v>12</v>
      </c>
      <c r="D10" s="14" t="s">
        <v>13</v>
      </c>
      <c r="E10" s="22">
        <v>5.7175925925925927E-3</v>
      </c>
      <c r="F10" s="15">
        <v>4.3090277777777776E-2</v>
      </c>
      <c r="H10" s="10" t="s">
        <v>155</v>
      </c>
      <c r="I10" s="3">
        <v>1.1886574074074074E-2</v>
      </c>
      <c r="J10" s="11">
        <f t="shared" si="0"/>
        <v>6.069444444444444E-2</v>
      </c>
      <c r="K10" s="20"/>
      <c r="L10" s="22"/>
      <c r="O10" s="20"/>
      <c r="P10" s="3"/>
    </row>
    <row r="11" spans="1:16" x14ac:dyDescent="0.25">
      <c r="A11" s="5">
        <v>9</v>
      </c>
      <c r="B11" s="7">
        <v>52</v>
      </c>
      <c r="C11" s="1" t="s">
        <v>18</v>
      </c>
      <c r="D11" s="14" t="s">
        <v>19</v>
      </c>
      <c r="E11" s="22">
        <v>6.0069444444444441E-3</v>
      </c>
      <c r="F11" s="15">
        <v>4.3043981481481482E-2</v>
      </c>
      <c r="H11" s="10" t="s">
        <v>154</v>
      </c>
      <c r="I11" s="3">
        <v>1.1909722222222223E-2</v>
      </c>
      <c r="J11" s="11">
        <f t="shared" si="0"/>
        <v>6.0960648148148153E-2</v>
      </c>
      <c r="K11" s="20"/>
      <c r="L11" s="22"/>
      <c r="O11" s="20"/>
      <c r="P11" s="3"/>
    </row>
    <row r="12" spans="1:16" x14ac:dyDescent="0.25">
      <c r="A12" s="5">
        <v>10</v>
      </c>
      <c r="B12" s="7">
        <v>44</v>
      </c>
      <c r="C12" s="1" t="s">
        <v>10</v>
      </c>
      <c r="D12" s="14" t="s">
        <v>11</v>
      </c>
      <c r="E12" s="22">
        <v>5.6944444444444447E-3</v>
      </c>
      <c r="F12" s="15">
        <v>4.4085648148148145E-2</v>
      </c>
      <c r="H12" s="10" t="s">
        <v>147</v>
      </c>
      <c r="I12" s="3">
        <v>1.1388888888888889E-2</v>
      </c>
      <c r="J12" s="11">
        <f t="shared" si="0"/>
        <v>6.1168981481481477E-2</v>
      </c>
      <c r="K12" s="20"/>
      <c r="L12" s="22"/>
      <c r="O12" s="20"/>
      <c r="P12" s="3"/>
    </row>
    <row r="13" spans="1:16" x14ac:dyDescent="0.25">
      <c r="A13" s="5">
        <v>11</v>
      </c>
      <c r="B13" s="7">
        <v>59</v>
      </c>
      <c r="C13" s="1" t="s">
        <v>20</v>
      </c>
      <c r="D13" s="14" t="s">
        <v>21</v>
      </c>
      <c r="E13" s="22">
        <v>6.0416666666666665E-3</v>
      </c>
      <c r="F13" s="15">
        <v>4.3159722222222217E-2</v>
      </c>
      <c r="H13" s="10" t="s">
        <v>159</v>
      </c>
      <c r="I13" s="3">
        <v>1.2291666666666666E-2</v>
      </c>
      <c r="J13" s="11">
        <f t="shared" si="0"/>
        <v>6.1493055555555551E-2</v>
      </c>
      <c r="K13" s="20"/>
      <c r="L13" s="22"/>
      <c r="O13" s="20"/>
      <c r="P13" s="3"/>
    </row>
    <row r="14" spans="1:16" x14ac:dyDescent="0.25">
      <c r="A14" s="5">
        <v>12</v>
      </c>
      <c r="B14" s="7">
        <v>50</v>
      </c>
      <c r="C14" s="1" t="s">
        <v>24</v>
      </c>
      <c r="D14" s="14" t="s">
        <v>25</v>
      </c>
      <c r="E14" s="22">
        <v>6.2500000000000003E-3</v>
      </c>
      <c r="F14" s="15">
        <v>4.3090277777777776E-2</v>
      </c>
      <c r="H14" s="10" t="s">
        <v>153</v>
      </c>
      <c r="I14" s="3">
        <v>1.2662037037037038E-2</v>
      </c>
      <c r="J14" s="11">
        <f t="shared" si="0"/>
        <v>6.2002314814814816E-2</v>
      </c>
      <c r="K14" s="20"/>
      <c r="L14" s="22"/>
      <c r="O14" s="20"/>
      <c r="P14" s="3"/>
    </row>
    <row r="15" spans="1:16" x14ac:dyDescent="0.25">
      <c r="A15" s="5">
        <v>13</v>
      </c>
      <c r="B15" s="7">
        <v>47</v>
      </c>
      <c r="C15" s="1" t="s">
        <v>28</v>
      </c>
      <c r="D15" s="14" t="s">
        <v>29</v>
      </c>
      <c r="E15" s="22">
        <v>6.2847222222222219E-3</v>
      </c>
      <c r="F15" s="15">
        <v>4.7129629629629625E-2</v>
      </c>
      <c r="H15" s="10" t="s">
        <v>150</v>
      </c>
      <c r="I15" s="3">
        <v>1.2581018518518519E-2</v>
      </c>
      <c r="J15" s="11">
        <f t="shared" si="0"/>
        <v>6.5995370370370371E-2</v>
      </c>
      <c r="K15" s="20"/>
      <c r="L15" s="22"/>
      <c r="O15" s="20"/>
      <c r="P15" s="3"/>
    </row>
    <row r="16" spans="1:16" x14ac:dyDescent="0.25">
      <c r="A16" s="5">
        <v>14</v>
      </c>
      <c r="B16" s="7">
        <v>61</v>
      </c>
      <c r="C16" s="1" t="s">
        <v>34</v>
      </c>
      <c r="D16" s="14" t="s">
        <v>35</v>
      </c>
      <c r="E16" s="22">
        <v>6.4236111111111108E-3</v>
      </c>
      <c r="F16" s="15">
        <v>4.731481481481481E-2</v>
      </c>
      <c r="H16" s="10" t="s">
        <v>161</v>
      </c>
      <c r="I16" s="3">
        <v>1.2951388888888889E-2</v>
      </c>
      <c r="J16" s="11">
        <f t="shared" si="0"/>
        <v>6.6689814814814813E-2</v>
      </c>
      <c r="K16" s="20"/>
      <c r="L16" s="22"/>
      <c r="O16" s="20"/>
      <c r="P16" s="3"/>
    </row>
    <row r="17" spans="1:16" x14ac:dyDescent="0.25">
      <c r="A17" s="5">
        <v>15</v>
      </c>
      <c r="B17" s="7">
        <v>43</v>
      </c>
      <c r="C17" s="1" t="s">
        <v>30</v>
      </c>
      <c r="D17" s="14" t="s">
        <v>31</v>
      </c>
      <c r="E17" s="22">
        <v>6.3425925925925924E-3</v>
      </c>
      <c r="F17" s="15">
        <v>4.77662037037037E-2</v>
      </c>
      <c r="H17" s="10" t="s">
        <v>146</v>
      </c>
      <c r="I17" s="3">
        <v>1.2604166666666666E-2</v>
      </c>
      <c r="J17" s="11">
        <f t="shared" si="0"/>
        <v>6.671296296296296E-2</v>
      </c>
      <c r="K17" s="20"/>
      <c r="L17" s="22"/>
      <c r="O17" s="20"/>
      <c r="P17" s="3"/>
    </row>
    <row r="18" spans="1:16" x14ac:dyDescent="0.25">
      <c r="A18" s="5">
        <v>16</v>
      </c>
      <c r="B18" s="7">
        <v>49</v>
      </c>
      <c r="C18" s="1" t="s">
        <v>36</v>
      </c>
      <c r="D18" s="14" t="s">
        <v>37</v>
      </c>
      <c r="E18" s="22">
        <v>6.4699074074074077E-3</v>
      </c>
      <c r="F18" s="15">
        <v>4.7337962962962957E-2</v>
      </c>
      <c r="H18" s="10" t="s">
        <v>152</v>
      </c>
      <c r="I18" s="3">
        <v>1.3761574074074074E-2</v>
      </c>
      <c r="J18" s="11">
        <f t="shared" si="0"/>
        <v>6.7569444444444446E-2</v>
      </c>
      <c r="K18" s="20"/>
      <c r="L18" s="22"/>
      <c r="O18" s="20"/>
      <c r="P18" s="3"/>
    </row>
    <row r="19" spans="1:16" x14ac:dyDescent="0.25">
      <c r="A19" s="5">
        <v>17</v>
      </c>
      <c r="B19" s="7">
        <v>62</v>
      </c>
      <c r="C19" s="1" t="s">
        <v>44</v>
      </c>
      <c r="D19" s="14" t="s">
        <v>45</v>
      </c>
      <c r="E19" s="22">
        <v>6.7939814814814816E-3</v>
      </c>
      <c r="F19" s="15">
        <v>4.7291666666666662E-2</v>
      </c>
      <c r="H19" s="10" t="s">
        <v>162</v>
      </c>
      <c r="I19" s="3">
        <v>1.3842592592592592E-2</v>
      </c>
      <c r="J19" s="11">
        <f t="shared" si="0"/>
        <v>6.7928240740740733E-2</v>
      </c>
      <c r="K19" s="20"/>
      <c r="L19" s="22"/>
      <c r="O19" s="20"/>
      <c r="P19" s="3"/>
    </row>
    <row r="20" spans="1:16" x14ac:dyDescent="0.25">
      <c r="A20" s="5">
        <v>18</v>
      </c>
      <c r="B20" s="7">
        <v>48</v>
      </c>
      <c r="C20" s="1" t="s">
        <v>26</v>
      </c>
      <c r="D20" s="14" t="s">
        <v>27</v>
      </c>
      <c r="E20" s="22">
        <v>6.2847222222222219E-3</v>
      </c>
      <c r="F20" s="15">
        <v>4.9594907407407407E-2</v>
      </c>
      <c r="H20" s="10" t="s">
        <v>151</v>
      </c>
      <c r="I20" s="3">
        <v>1.2835648148148148E-2</v>
      </c>
      <c r="J20" s="11">
        <f t="shared" si="0"/>
        <v>6.8715277777777778E-2</v>
      </c>
      <c r="K20" s="20"/>
      <c r="L20" s="22"/>
      <c r="O20" s="20"/>
      <c r="P20" s="3"/>
    </row>
    <row r="21" spans="1:16" x14ac:dyDescent="0.25">
      <c r="A21" s="5">
        <v>19</v>
      </c>
      <c r="B21" s="7">
        <v>60</v>
      </c>
      <c r="C21" s="1" t="s">
        <v>38</v>
      </c>
      <c r="D21" s="14" t="s">
        <v>39</v>
      </c>
      <c r="E21" s="22">
        <v>6.5624999999999998E-3</v>
      </c>
      <c r="F21" s="15">
        <v>4.9652777777777775E-2</v>
      </c>
      <c r="H21" s="10" t="s">
        <v>160</v>
      </c>
      <c r="I21" s="3">
        <v>1.3101851851851852E-2</v>
      </c>
      <c r="J21" s="11">
        <f t="shared" si="0"/>
        <v>6.9317129629629631E-2</v>
      </c>
      <c r="K21" s="20"/>
      <c r="L21" s="22"/>
      <c r="O21" s="20"/>
      <c r="P21" s="3"/>
    </row>
    <row r="22" spans="1:16" x14ac:dyDescent="0.25">
      <c r="A22" s="5">
        <v>20</v>
      </c>
      <c r="B22" s="7">
        <v>46</v>
      </c>
      <c r="C22" s="1" t="s">
        <v>42</v>
      </c>
      <c r="D22" s="14" t="s">
        <v>43</v>
      </c>
      <c r="E22" s="22">
        <v>6.7013888888888887E-3</v>
      </c>
      <c r="F22" s="15">
        <v>4.9675925925925922E-2</v>
      </c>
      <c r="H22" s="10" t="s">
        <v>149</v>
      </c>
      <c r="I22" s="3">
        <v>1.3553240740740741E-2</v>
      </c>
      <c r="J22" s="11">
        <f t="shared" si="0"/>
        <v>6.9930555555555551E-2</v>
      </c>
      <c r="K22" s="20"/>
      <c r="L22" s="22"/>
      <c r="O22" s="20"/>
      <c r="P22" s="3"/>
    </row>
    <row r="23" spans="1:16" x14ac:dyDescent="0.25">
      <c r="A23" s="5">
        <v>21</v>
      </c>
      <c r="B23" s="7">
        <v>65</v>
      </c>
      <c r="C23" s="1" t="s">
        <v>22</v>
      </c>
      <c r="D23" s="14" t="s">
        <v>23</v>
      </c>
      <c r="E23" s="22">
        <v>6.0879629629629626E-3</v>
      </c>
      <c r="F23" s="15">
        <v>5.4178240740740735E-2</v>
      </c>
      <c r="H23" s="10" t="s">
        <v>165</v>
      </c>
      <c r="I23" s="3">
        <v>1.275462962962963E-2</v>
      </c>
      <c r="J23" s="11">
        <f t="shared" si="0"/>
        <v>7.3020833333333326E-2</v>
      </c>
      <c r="K23" s="20"/>
      <c r="L23" s="22"/>
      <c r="O23" s="20"/>
      <c r="P23" s="3"/>
    </row>
    <row r="24" spans="1:16" x14ac:dyDescent="0.25">
      <c r="A24" s="5">
        <v>22</v>
      </c>
      <c r="B24" s="7">
        <v>66</v>
      </c>
      <c r="C24" s="1" t="s">
        <v>40</v>
      </c>
      <c r="D24" s="14" t="s">
        <v>41</v>
      </c>
      <c r="E24" s="22">
        <v>6.6898148148148151E-3</v>
      </c>
      <c r="F24" s="15">
        <v>5.4675925925925919E-2</v>
      </c>
      <c r="H24" s="10" t="s">
        <v>166</v>
      </c>
      <c r="I24" s="3">
        <v>1.3344907407407408E-2</v>
      </c>
      <c r="J24" s="11">
        <f t="shared" si="0"/>
        <v>7.4710648148148137E-2</v>
      </c>
      <c r="K24" s="20"/>
      <c r="L24" s="22"/>
      <c r="O24" s="20"/>
      <c r="P24" s="3"/>
    </row>
    <row r="25" spans="1:16" x14ac:dyDescent="0.25">
      <c r="A25" s="5">
        <v>23</v>
      </c>
      <c r="B25" s="7">
        <v>45</v>
      </c>
      <c r="C25" s="1" t="s">
        <v>46</v>
      </c>
      <c r="D25" s="14" t="s">
        <v>47</v>
      </c>
      <c r="E25" s="22">
        <v>6.8402777777777776E-3</v>
      </c>
      <c r="F25" s="15">
        <v>6.87962962962963E-2</v>
      </c>
      <c r="H25" s="10" t="s">
        <v>148</v>
      </c>
      <c r="I25" s="3">
        <v>1.3738425925925926E-2</v>
      </c>
      <c r="J25" s="11">
        <f t="shared" si="0"/>
        <v>8.937500000000001E-2</v>
      </c>
      <c r="K25" s="20"/>
      <c r="L25" s="22"/>
      <c r="O25" s="20"/>
      <c r="P25" s="3"/>
    </row>
    <row r="26" spans="1:16" x14ac:dyDescent="0.25">
      <c r="A26" s="6" t="s">
        <v>209</v>
      </c>
      <c r="B26" s="7">
        <v>53</v>
      </c>
      <c r="C26" s="1" t="s">
        <v>32</v>
      </c>
      <c r="D26" s="14" t="s">
        <v>33</v>
      </c>
      <c r="E26" s="22">
        <v>6.3541666666666668E-3</v>
      </c>
      <c r="F26" s="15">
        <v>4.7106481481481478E-2</v>
      </c>
      <c r="H26" s="10"/>
      <c r="I26" s="10"/>
      <c r="J26" s="16" t="s">
        <v>209</v>
      </c>
      <c r="K26" s="20"/>
      <c r="L26" s="22"/>
      <c r="O26" s="20"/>
    </row>
  </sheetData>
  <sortState xmlns:xlrd2="http://schemas.microsoft.com/office/spreadsheetml/2017/richdata2" ref="B3:J25">
    <sortCondition ref="J3:J25"/>
  </sortState>
  <pageMargins left="0.25" right="0.25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F8EEC-EEA3-466C-B004-589963C9B431}">
  <dimension ref="A2:P14"/>
  <sheetViews>
    <sheetView workbookViewId="0">
      <selection activeCell="C19" sqref="C19"/>
    </sheetView>
  </sheetViews>
  <sheetFormatPr defaultRowHeight="13.2" x14ac:dyDescent="0.25"/>
  <cols>
    <col min="1" max="1" width="6" style="5" bestFit="1" customWidth="1"/>
    <col min="2" max="2" width="33" style="5" customWidth="1"/>
    <col min="3" max="3" width="35.33203125" style="5" bestFit="1" customWidth="1"/>
    <col min="4" max="4" width="8.21875" style="5" bestFit="1" customWidth="1"/>
    <col min="5" max="5" width="8.21875" style="5" hidden="1" customWidth="1"/>
    <col min="6" max="6" width="7.21875" style="5" bestFit="1" customWidth="1"/>
    <col min="7" max="7" width="7.109375" style="5" bestFit="1" customWidth="1"/>
    <col min="8" max="8" width="8.109375" style="5" bestFit="1" customWidth="1"/>
    <col min="9" max="9" width="8.109375" style="5" hidden="1" customWidth="1"/>
    <col min="10" max="10" width="8.109375" style="5" bestFit="1" customWidth="1"/>
  </cols>
  <sheetData>
    <row r="2" spans="1:16" x14ac:dyDescent="0.25">
      <c r="A2" s="18" t="s">
        <v>212</v>
      </c>
      <c r="B2" s="18" t="s">
        <v>213</v>
      </c>
      <c r="C2" s="19" t="s">
        <v>214</v>
      </c>
      <c r="D2" s="18" t="s">
        <v>140</v>
      </c>
      <c r="E2" s="18"/>
      <c r="F2" s="18" t="s">
        <v>141</v>
      </c>
      <c r="G2" s="18" t="s">
        <v>142</v>
      </c>
      <c r="H2" s="18" t="s">
        <v>143</v>
      </c>
      <c r="I2" s="18"/>
      <c r="J2" s="18" t="s">
        <v>211</v>
      </c>
    </row>
    <row r="3" spans="1:16" x14ac:dyDescent="0.25">
      <c r="A3" s="5">
        <v>1</v>
      </c>
      <c r="B3" s="7">
        <v>99</v>
      </c>
      <c r="C3" s="17" t="s">
        <v>48</v>
      </c>
      <c r="D3" s="8" t="s">
        <v>49</v>
      </c>
      <c r="E3" s="22">
        <v>5.9837962962962961E-3</v>
      </c>
      <c r="F3" s="9">
        <v>5.4305555555555558E-2</v>
      </c>
      <c r="G3" s="9">
        <v>1.1574074074074075E-4</v>
      </c>
      <c r="H3" s="10" t="s">
        <v>169</v>
      </c>
      <c r="I3" s="3">
        <v>1.2129629629629629E-2</v>
      </c>
      <c r="J3" s="11">
        <f t="shared" ref="J3:J9" si="0">E3+F3+I3-G3</f>
        <v>7.2303240740740751E-2</v>
      </c>
      <c r="K3" s="20"/>
      <c r="L3" s="22"/>
      <c r="M3" s="20"/>
      <c r="N3" s="21"/>
      <c r="O3" s="20"/>
      <c r="P3" s="3"/>
    </row>
    <row r="4" spans="1:16" x14ac:dyDescent="0.25">
      <c r="A4" s="5">
        <v>2</v>
      </c>
      <c r="B4" s="7">
        <v>100</v>
      </c>
      <c r="C4" s="17" t="s">
        <v>52</v>
      </c>
      <c r="D4" s="8" t="s">
        <v>53</v>
      </c>
      <c r="E4" s="22">
        <v>6.2268518518518515E-3</v>
      </c>
      <c r="F4" s="9">
        <v>5.4340277777777779E-2</v>
      </c>
      <c r="H4" s="10" t="s">
        <v>170</v>
      </c>
      <c r="I4" s="3">
        <v>1.2523148148148148E-2</v>
      </c>
      <c r="J4" s="11">
        <f t="shared" si="0"/>
        <v>7.3090277777777782E-2</v>
      </c>
      <c r="K4" s="4"/>
      <c r="L4" s="22"/>
      <c r="M4" s="20"/>
      <c r="N4" s="21"/>
      <c r="O4" s="20"/>
      <c r="P4" s="3"/>
    </row>
    <row r="5" spans="1:16" x14ac:dyDescent="0.25">
      <c r="A5" s="5">
        <v>3</v>
      </c>
      <c r="B5" s="7">
        <v>97</v>
      </c>
      <c r="C5" s="17" t="s">
        <v>50</v>
      </c>
      <c r="D5" s="8" t="s">
        <v>51</v>
      </c>
      <c r="E5" s="22">
        <v>6.2268518518518515E-3</v>
      </c>
      <c r="F5" s="9">
        <v>5.4340277777777779E-2</v>
      </c>
      <c r="G5" s="9">
        <v>4.6296296296296294E-5</v>
      </c>
      <c r="H5" s="10" t="s">
        <v>167</v>
      </c>
      <c r="I5" s="3">
        <v>1.2581018518518519E-2</v>
      </c>
      <c r="J5" s="11">
        <f t="shared" si="0"/>
        <v>7.3101851851851862E-2</v>
      </c>
      <c r="K5" s="4"/>
      <c r="L5" s="22"/>
      <c r="M5" s="20"/>
      <c r="N5" s="21"/>
      <c r="O5" s="20"/>
      <c r="P5" s="3"/>
    </row>
    <row r="6" spans="1:16" x14ac:dyDescent="0.25">
      <c r="A6" s="5">
        <v>4</v>
      </c>
      <c r="B6" s="7">
        <v>104</v>
      </c>
      <c r="C6" s="17" t="s">
        <v>54</v>
      </c>
      <c r="D6" s="8" t="s">
        <v>55</v>
      </c>
      <c r="E6" s="22">
        <v>6.4236111111111108E-3</v>
      </c>
      <c r="F6" s="9">
        <v>5.4317129629629632E-2</v>
      </c>
      <c r="G6" s="9">
        <v>6.9444444444444444E-5</v>
      </c>
      <c r="H6" s="10" t="s">
        <v>173</v>
      </c>
      <c r="I6" s="3">
        <v>1.3078703703703703E-2</v>
      </c>
      <c r="J6" s="11">
        <f t="shared" si="0"/>
        <v>7.3749999999999996E-2</v>
      </c>
      <c r="K6" s="20"/>
      <c r="L6" s="22"/>
      <c r="M6" s="20"/>
      <c r="N6" s="21"/>
      <c r="O6" s="20"/>
      <c r="P6" s="3"/>
    </row>
    <row r="7" spans="1:16" x14ac:dyDescent="0.25">
      <c r="A7" s="5">
        <v>5</v>
      </c>
      <c r="B7" s="7">
        <v>102</v>
      </c>
      <c r="C7" s="17" t="s">
        <v>58</v>
      </c>
      <c r="D7" s="8" t="s">
        <v>59</v>
      </c>
      <c r="E7" s="22">
        <v>6.5856481481481478E-3</v>
      </c>
      <c r="F7" s="9">
        <v>5.4791666666666669E-2</v>
      </c>
      <c r="H7" s="10" t="s">
        <v>172</v>
      </c>
      <c r="I7" s="3">
        <v>1.337962962962963E-2</v>
      </c>
      <c r="J7" s="11">
        <f t="shared" si="0"/>
        <v>7.4756944444444445E-2</v>
      </c>
      <c r="K7" s="20"/>
      <c r="L7" s="22"/>
      <c r="M7" s="20"/>
      <c r="N7" s="21"/>
      <c r="O7" s="20"/>
      <c r="P7" s="3"/>
    </row>
    <row r="8" spans="1:16" x14ac:dyDescent="0.25">
      <c r="A8" s="5">
        <v>6</v>
      </c>
      <c r="B8" s="7">
        <v>101</v>
      </c>
      <c r="C8" s="17" t="s">
        <v>60</v>
      </c>
      <c r="D8" s="8" t="s">
        <v>61</v>
      </c>
      <c r="E8" s="23">
        <v>7.4189814814814813E-3</v>
      </c>
      <c r="F8" s="9">
        <v>5.4895833333333338E-2</v>
      </c>
      <c r="H8" s="10" t="s">
        <v>171</v>
      </c>
      <c r="I8" s="3">
        <v>1.5497685185185186E-2</v>
      </c>
      <c r="J8" s="11">
        <f t="shared" si="0"/>
        <v>7.7812500000000007E-2</v>
      </c>
      <c r="K8" s="20"/>
      <c r="L8" s="23"/>
      <c r="M8" s="20"/>
      <c r="N8" s="21"/>
      <c r="O8" s="20"/>
      <c r="P8" s="3"/>
    </row>
    <row r="9" spans="1:16" x14ac:dyDescent="0.25">
      <c r="A9" s="5">
        <v>7</v>
      </c>
      <c r="B9" s="7">
        <v>98</v>
      </c>
      <c r="C9" s="17" t="s">
        <v>62</v>
      </c>
      <c r="D9" s="8" t="s">
        <v>63</v>
      </c>
      <c r="E9" s="22">
        <v>8.1944444444444452E-3</v>
      </c>
      <c r="F9" s="9">
        <v>6.8900462962962969E-2</v>
      </c>
      <c r="H9" s="10" t="s">
        <v>168</v>
      </c>
      <c r="I9" s="3">
        <v>1.9988425925925927E-2</v>
      </c>
      <c r="J9" s="11">
        <f t="shared" si="0"/>
        <v>9.7083333333333341E-2</v>
      </c>
      <c r="K9" s="20"/>
      <c r="L9" s="22"/>
      <c r="M9" s="20"/>
      <c r="N9" s="21"/>
      <c r="O9" s="20"/>
      <c r="P9" s="3"/>
    </row>
    <row r="10" spans="1:16" x14ac:dyDescent="0.25">
      <c r="A10" s="5">
        <v>8</v>
      </c>
      <c r="B10" s="7">
        <v>103</v>
      </c>
      <c r="C10" s="17" t="s">
        <v>56</v>
      </c>
      <c r="D10" s="8" t="s">
        <v>57</v>
      </c>
      <c r="E10" s="8"/>
      <c r="F10" s="9">
        <v>5.4756944444444448E-2</v>
      </c>
      <c r="J10" s="11"/>
    </row>
    <row r="14" spans="1:16" x14ac:dyDescent="0.25">
      <c r="M14" s="2"/>
    </row>
  </sheetData>
  <sortState xmlns:xlrd2="http://schemas.microsoft.com/office/spreadsheetml/2017/richdata2" ref="B3:J9">
    <sortCondition ref="J3:J9"/>
  </sortState>
  <pageMargins left="0.25" right="0.25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171A3-079F-4AEB-B460-9F5B8EAB72A8}">
  <dimension ref="A2:P49"/>
  <sheetViews>
    <sheetView workbookViewId="0">
      <selection activeCell="C19" sqref="C19"/>
    </sheetView>
  </sheetViews>
  <sheetFormatPr defaultRowHeight="13.2" x14ac:dyDescent="0.25"/>
  <cols>
    <col min="1" max="1" width="8.88671875" style="5"/>
    <col min="2" max="2" width="33" style="5" customWidth="1"/>
    <col min="3" max="3" width="43.44140625" bestFit="1" customWidth="1"/>
    <col min="4" max="4" width="8.88671875" style="5"/>
    <col min="5" max="5" width="7.109375" style="5" hidden="1" customWidth="1"/>
    <col min="6" max="8" width="8.88671875" style="5"/>
    <col min="9" max="9" width="0" style="5" hidden="1" customWidth="1"/>
    <col min="10" max="10" width="8.88671875" style="5"/>
  </cols>
  <sheetData>
    <row r="2" spans="1:16" x14ac:dyDescent="0.25">
      <c r="A2" s="18" t="s">
        <v>212</v>
      </c>
      <c r="B2" s="18" t="s">
        <v>213</v>
      </c>
      <c r="C2" s="19" t="s">
        <v>214</v>
      </c>
      <c r="D2" s="18" t="s">
        <v>140</v>
      </c>
      <c r="E2" s="18"/>
      <c r="F2" s="18" t="s">
        <v>141</v>
      </c>
      <c r="G2" s="18" t="s">
        <v>142</v>
      </c>
      <c r="H2" s="18" t="s">
        <v>143</v>
      </c>
      <c r="I2" s="18"/>
      <c r="J2" s="18" t="s">
        <v>211</v>
      </c>
    </row>
    <row r="3" spans="1:16" x14ac:dyDescent="0.25">
      <c r="A3" s="5">
        <v>1</v>
      </c>
      <c r="B3" s="7">
        <v>76</v>
      </c>
      <c r="C3" s="1" t="s">
        <v>64</v>
      </c>
      <c r="D3" s="8" t="s">
        <v>65</v>
      </c>
      <c r="E3" s="22">
        <v>4.9652777777777777E-3</v>
      </c>
      <c r="F3" s="9">
        <v>7.5590277777777784E-2</v>
      </c>
      <c r="G3" s="9">
        <v>1.1574074074074075E-4</v>
      </c>
      <c r="H3" s="10" t="s">
        <v>182</v>
      </c>
      <c r="I3" s="3">
        <v>1.0046296296296296E-2</v>
      </c>
      <c r="J3" s="11">
        <f t="shared" ref="J3:J29" si="0">E3+F3+I3-G3</f>
        <v>9.0486111111111114E-2</v>
      </c>
      <c r="K3" s="20"/>
      <c r="L3" s="22"/>
      <c r="M3" s="20"/>
      <c r="N3" s="21"/>
      <c r="O3" s="20"/>
      <c r="P3" s="3"/>
    </row>
    <row r="4" spans="1:16" x14ac:dyDescent="0.25">
      <c r="A4" s="5">
        <v>2</v>
      </c>
      <c r="B4" s="7">
        <v>81</v>
      </c>
      <c r="C4" s="1" t="s">
        <v>66</v>
      </c>
      <c r="D4" s="8" t="s">
        <v>67</v>
      </c>
      <c r="E4" s="22">
        <v>5.0347222222222225E-3</v>
      </c>
      <c r="F4" s="9">
        <v>7.5590277777777784E-2</v>
      </c>
      <c r="H4" s="10" t="s">
        <v>187</v>
      </c>
      <c r="I4" s="3">
        <v>9.9074074074074082E-3</v>
      </c>
      <c r="J4" s="11">
        <f t="shared" si="0"/>
        <v>9.0532407407407409E-2</v>
      </c>
      <c r="K4" s="20"/>
      <c r="L4" s="22"/>
      <c r="M4" s="20"/>
      <c r="N4" s="21"/>
      <c r="O4" s="20"/>
      <c r="P4" s="3"/>
    </row>
    <row r="5" spans="1:16" x14ac:dyDescent="0.25">
      <c r="A5" s="5">
        <v>3</v>
      </c>
      <c r="B5" s="7">
        <v>83</v>
      </c>
      <c r="C5" s="1" t="s">
        <v>78</v>
      </c>
      <c r="D5" s="8" t="s">
        <v>79</v>
      </c>
      <c r="E5" s="22">
        <v>5.208333333333333E-3</v>
      </c>
      <c r="F5" s="9">
        <v>7.5590277777777784E-2</v>
      </c>
      <c r="H5" s="10" t="s">
        <v>189</v>
      </c>
      <c r="I5" s="3">
        <v>1.0208333333333333E-2</v>
      </c>
      <c r="J5" s="11">
        <f t="shared" si="0"/>
        <v>9.1006944444444446E-2</v>
      </c>
      <c r="K5" s="20"/>
      <c r="L5" s="22"/>
      <c r="M5" s="20"/>
      <c r="N5" s="21"/>
      <c r="O5" s="20"/>
      <c r="P5" s="3"/>
    </row>
    <row r="6" spans="1:16" x14ac:dyDescent="0.25">
      <c r="A6" s="5">
        <v>4</v>
      </c>
      <c r="B6" s="7">
        <v>68</v>
      </c>
      <c r="C6" s="1" t="s">
        <v>68</v>
      </c>
      <c r="D6" s="8" t="s">
        <v>69</v>
      </c>
      <c r="E6" s="22">
        <v>5.0347222222222225E-3</v>
      </c>
      <c r="F6" s="9">
        <v>7.5590277777777784E-2</v>
      </c>
      <c r="H6" s="10" t="s">
        <v>175</v>
      </c>
      <c r="I6" s="3">
        <v>1.0439814814814815E-2</v>
      </c>
      <c r="J6" s="11">
        <f t="shared" si="0"/>
        <v>9.1064814814814821E-2</v>
      </c>
      <c r="K6" s="20"/>
      <c r="L6" s="22"/>
      <c r="M6" s="20"/>
      <c r="N6" s="21"/>
      <c r="O6" s="20"/>
      <c r="P6" s="3"/>
    </row>
    <row r="7" spans="1:16" x14ac:dyDescent="0.25">
      <c r="A7" s="5">
        <v>5</v>
      </c>
      <c r="B7" s="7">
        <v>85</v>
      </c>
      <c r="C7" s="1" t="s">
        <v>70</v>
      </c>
      <c r="D7" s="8" t="s">
        <v>71</v>
      </c>
      <c r="E7" s="22">
        <v>5.115740740740741E-3</v>
      </c>
      <c r="F7" s="9">
        <v>7.5590277777777784E-2</v>
      </c>
      <c r="G7" s="9">
        <v>6.9444444444444444E-5</v>
      </c>
      <c r="H7" s="10" t="s">
        <v>190</v>
      </c>
      <c r="I7" s="3">
        <v>1.0439814814814815E-2</v>
      </c>
      <c r="J7" s="11">
        <f t="shared" si="0"/>
        <v>9.1076388888888901E-2</v>
      </c>
      <c r="K7" s="20"/>
      <c r="L7" s="22"/>
      <c r="M7" s="20"/>
      <c r="N7" s="21"/>
      <c r="O7" s="20"/>
      <c r="P7" s="3"/>
    </row>
    <row r="8" spans="1:16" x14ac:dyDescent="0.25">
      <c r="A8" s="5">
        <v>6</v>
      </c>
      <c r="B8" s="7">
        <v>90</v>
      </c>
      <c r="C8" s="1" t="s">
        <v>76</v>
      </c>
      <c r="D8" s="8" t="s">
        <v>77</v>
      </c>
      <c r="E8" s="22">
        <v>5.208333333333333E-3</v>
      </c>
      <c r="F8" s="9">
        <v>7.5590277777777784E-2</v>
      </c>
      <c r="H8" s="10" t="s">
        <v>195</v>
      </c>
      <c r="I8" s="3">
        <v>1.0393518518518519E-2</v>
      </c>
      <c r="J8" s="11">
        <f t="shared" si="0"/>
        <v>9.1192129629629637E-2</v>
      </c>
      <c r="K8" s="20"/>
      <c r="L8" s="22"/>
      <c r="M8" s="20"/>
      <c r="N8" s="21"/>
      <c r="O8" s="20"/>
      <c r="P8" s="3"/>
    </row>
    <row r="9" spans="1:16" x14ac:dyDescent="0.25">
      <c r="A9" s="5">
        <v>7</v>
      </c>
      <c r="B9" s="7">
        <v>87</v>
      </c>
      <c r="C9" s="1" t="s">
        <v>82</v>
      </c>
      <c r="D9" s="8" t="s">
        <v>83</v>
      </c>
      <c r="E9" s="22">
        <v>5.3125000000000004E-3</v>
      </c>
      <c r="F9" s="9">
        <v>7.5590277777777784E-2</v>
      </c>
      <c r="H9" s="10" t="s">
        <v>192</v>
      </c>
      <c r="I9" s="3">
        <v>1.03125E-2</v>
      </c>
      <c r="J9" s="11">
        <f t="shared" si="0"/>
        <v>9.1215277777777784E-2</v>
      </c>
      <c r="K9" s="20"/>
      <c r="L9" s="22"/>
      <c r="M9" s="20"/>
      <c r="N9" s="21"/>
      <c r="O9" s="20"/>
      <c r="P9" s="3"/>
    </row>
    <row r="10" spans="1:16" x14ac:dyDescent="0.25">
      <c r="A10" s="5">
        <v>8</v>
      </c>
      <c r="B10" s="7">
        <v>92</v>
      </c>
      <c r="C10" s="1" t="s">
        <v>72</v>
      </c>
      <c r="D10" s="8" t="s">
        <v>73</v>
      </c>
      <c r="E10" s="22">
        <v>5.185185185185185E-3</v>
      </c>
      <c r="F10" s="9">
        <v>7.5590277777777784E-2</v>
      </c>
      <c r="H10" s="10" t="s">
        <v>197</v>
      </c>
      <c r="I10" s="3">
        <v>1.0462962962962962E-2</v>
      </c>
      <c r="J10" s="11">
        <f t="shared" si="0"/>
        <v>9.1238425925925931E-2</v>
      </c>
      <c r="K10" s="20"/>
      <c r="L10" s="22"/>
      <c r="M10" s="20"/>
      <c r="N10" s="21"/>
      <c r="O10" s="20"/>
      <c r="P10" s="3"/>
    </row>
    <row r="11" spans="1:16" x14ac:dyDescent="0.25">
      <c r="A11" s="5">
        <v>9</v>
      </c>
      <c r="B11" s="7">
        <v>86</v>
      </c>
      <c r="C11" s="1" t="s">
        <v>74</v>
      </c>
      <c r="D11" s="8" t="s">
        <v>75</v>
      </c>
      <c r="E11" s="22">
        <v>5.1967592592592595E-3</v>
      </c>
      <c r="F11" s="9">
        <v>7.5590277777777784E-2</v>
      </c>
      <c r="H11" s="10" t="s">
        <v>191</v>
      </c>
      <c r="I11" s="3">
        <v>1.0486111111111111E-2</v>
      </c>
      <c r="J11" s="11">
        <f t="shared" si="0"/>
        <v>9.1273148148148159E-2</v>
      </c>
      <c r="K11" s="20"/>
      <c r="L11" s="22"/>
      <c r="M11" s="20"/>
      <c r="N11" s="21"/>
      <c r="O11" s="20"/>
      <c r="P11" s="3"/>
    </row>
    <row r="12" spans="1:16" x14ac:dyDescent="0.25">
      <c r="A12" s="5">
        <v>10</v>
      </c>
      <c r="B12" s="7">
        <v>78</v>
      </c>
      <c r="C12" s="1" t="s">
        <v>80</v>
      </c>
      <c r="D12" s="8" t="s">
        <v>81</v>
      </c>
      <c r="E12" s="22">
        <v>5.2199074074074075E-3</v>
      </c>
      <c r="F12" s="9">
        <v>7.5590277777777784E-2</v>
      </c>
      <c r="G12" s="9">
        <v>4.6296296296296294E-5</v>
      </c>
      <c r="H12" s="10" t="s">
        <v>184</v>
      </c>
      <c r="I12" s="3">
        <v>1.0601851851851852E-2</v>
      </c>
      <c r="J12" s="11">
        <f t="shared" si="0"/>
        <v>9.1365740740740747E-2</v>
      </c>
      <c r="K12" s="20"/>
      <c r="L12" s="22"/>
      <c r="M12" s="20"/>
      <c r="N12" s="21"/>
      <c r="O12" s="20"/>
      <c r="P12" s="3"/>
    </row>
    <row r="13" spans="1:16" x14ac:dyDescent="0.25">
      <c r="A13" s="5">
        <v>11</v>
      </c>
      <c r="B13" s="7">
        <v>79</v>
      </c>
      <c r="C13" s="1" t="s">
        <v>86</v>
      </c>
      <c r="D13" s="8" t="s">
        <v>87</v>
      </c>
      <c r="E13" s="22">
        <v>5.3587962962962964E-3</v>
      </c>
      <c r="F13" s="9">
        <v>7.5590277777777784E-2</v>
      </c>
      <c r="H13" s="10" t="s">
        <v>185</v>
      </c>
      <c r="I13" s="3">
        <v>1.0428240740740741E-2</v>
      </c>
      <c r="J13" s="11">
        <f t="shared" si="0"/>
        <v>9.1377314814814814E-2</v>
      </c>
      <c r="K13" s="20"/>
      <c r="L13" s="22"/>
      <c r="M13" s="20"/>
      <c r="N13" s="21"/>
      <c r="O13" s="20"/>
      <c r="P13" s="3"/>
    </row>
    <row r="14" spans="1:16" x14ac:dyDescent="0.25">
      <c r="A14" s="5">
        <v>12</v>
      </c>
      <c r="B14" s="7">
        <v>67</v>
      </c>
      <c r="C14" s="1" t="s">
        <v>94</v>
      </c>
      <c r="D14" s="8" t="s">
        <v>95</v>
      </c>
      <c r="E14" s="22">
        <v>5.5092592592592589E-3</v>
      </c>
      <c r="F14" s="9">
        <v>7.5590277777777784E-2</v>
      </c>
      <c r="H14" s="10" t="s">
        <v>174</v>
      </c>
      <c r="I14" s="3">
        <v>1.0717592592592593E-2</v>
      </c>
      <c r="J14" s="11">
        <f t="shared" si="0"/>
        <v>9.1817129629629637E-2</v>
      </c>
      <c r="K14" s="20"/>
      <c r="L14" s="22"/>
      <c r="M14" s="20"/>
      <c r="N14" s="21"/>
      <c r="O14" s="20"/>
      <c r="P14" s="3"/>
    </row>
    <row r="15" spans="1:16" x14ac:dyDescent="0.25">
      <c r="A15" s="5">
        <v>13</v>
      </c>
      <c r="B15" s="7">
        <v>69</v>
      </c>
      <c r="C15" s="1" t="s">
        <v>88</v>
      </c>
      <c r="D15" s="8" t="s">
        <v>89</v>
      </c>
      <c r="E15" s="22">
        <v>5.4745370370370373E-3</v>
      </c>
      <c r="F15" s="9">
        <v>7.5590277777777784E-2</v>
      </c>
      <c r="H15" s="10" t="s">
        <v>176</v>
      </c>
      <c r="I15" s="3">
        <v>1.0798611111111111E-2</v>
      </c>
      <c r="J15" s="11">
        <f t="shared" si="0"/>
        <v>9.1863425925925932E-2</v>
      </c>
      <c r="K15" s="20"/>
      <c r="L15" s="22"/>
      <c r="M15" s="20"/>
      <c r="N15" s="21"/>
      <c r="O15" s="20"/>
      <c r="P15" s="3"/>
    </row>
    <row r="16" spans="1:16" x14ac:dyDescent="0.25">
      <c r="A16" s="5">
        <v>14</v>
      </c>
      <c r="B16" s="7">
        <v>77</v>
      </c>
      <c r="C16" s="1" t="s">
        <v>100</v>
      </c>
      <c r="D16" s="8" t="s">
        <v>101</v>
      </c>
      <c r="E16" s="22">
        <v>5.5555555555555558E-3</v>
      </c>
      <c r="F16" s="9">
        <v>7.5590277777777784E-2</v>
      </c>
      <c r="H16" s="10" t="s">
        <v>183</v>
      </c>
      <c r="I16" s="3">
        <v>1.0752314814814815E-2</v>
      </c>
      <c r="J16" s="11">
        <f t="shared" si="0"/>
        <v>9.1898148148148145E-2</v>
      </c>
      <c r="K16" s="20"/>
      <c r="L16" s="22"/>
      <c r="M16" s="20"/>
      <c r="N16" s="21"/>
      <c r="O16" s="20"/>
      <c r="P16" s="3"/>
    </row>
    <row r="17" spans="1:16" x14ac:dyDescent="0.25">
      <c r="A17" s="5">
        <v>15</v>
      </c>
      <c r="B17" s="7">
        <v>89</v>
      </c>
      <c r="C17" s="1" t="s">
        <v>84</v>
      </c>
      <c r="D17" s="8" t="s">
        <v>85</v>
      </c>
      <c r="E17" s="22">
        <v>5.324074074074074E-3</v>
      </c>
      <c r="F17" s="9">
        <v>7.5590277777777784E-2</v>
      </c>
      <c r="H17" s="10" t="s">
        <v>194</v>
      </c>
      <c r="I17" s="3">
        <v>1.1087962962962963E-2</v>
      </c>
      <c r="J17" s="11">
        <f t="shared" si="0"/>
        <v>9.2002314814814828E-2</v>
      </c>
      <c r="K17" s="20"/>
      <c r="L17" s="22"/>
      <c r="M17" s="20"/>
      <c r="N17" s="21"/>
      <c r="O17" s="20"/>
      <c r="P17" s="3"/>
    </row>
    <row r="18" spans="1:16" x14ac:dyDescent="0.25">
      <c r="A18" s="5">
        <v>16</v>
      </c>
      <c r="B18" s="7">
        <v>80</v>
      </c>
      <c r="C18" s="1" t="s">
        <v>102</v>
      </c>
      <c r="D18" s="8" t="s">
        <v>103</v>
      </c>
      <c r="E18" s="22">
        <v>5.5787037037037038E-3</v>
      </c>
      <c r="F18" s="9">
        <v>7.5590277777777784E-2</v>
      </c>
      <c r="H18" s="10" t="s">
        <v>186</v>
      </c>
      <c r="I18" s="3">
        <v>1.0856481481481481E-2</v>
      </c>
      <c r="J18" s="11">
        <f t="shared" si="0"/>
        <v>9.2025462962962976E-2</v>
      </c>
      <c r="K18" s="20"/>
      <c r="L18" s="22"/>
      <c r="M18" s="20"/>
      <c r="N18" s="21"/>
      <c r="O18" s="20"/>
      <c r="P18" s="3"/>
    </row>
    <row r="19" spans="1:16" x14ac:dyDescent="0.25">
      <c r="A19" s="5">
        <v>17</v>
      </c>
      <c r="B19" s="7">
        <v>74</v>
      </c>
      <c r="C19" s="1" t="s">
        <v>90</v>
      </c>
      <c r="D19" s="8" t="s">
        <v>91</v>
      </c>
      <c r="E19" s="22">
        <v>5.4976851851851853E-3</v>
      </c>
      <c r="F19" s="9">
        <v>7.5590277777777784E-2</v>
      </c>
      <c r="H19" s="10" t="s">
        <v>180</v>
      </c>
      <c r="I19" s="3">
        <v>1.1018518518518518E-2</v>
      </c>
      <c r="J19" s="11">
        <f t="shared" si="0"/>
        <v>9.2106481481481484E-2</v>
      </c>
      <c r="K19" s="20"/>
      <c r="L19" s="22"/>
      <c r="M19" s="20"/>
      <c r="N19" s="21"/>
      <c r="O19" s="20"/>
      <c r="P19" s="3"/>
    </row>
    <row r="20" spans="1:16" x14ac:dyDescent="0.25">
      <c r="A20" s="5">
        <v>18</v>
      </c>
      <c r="B20" s="7">
        <v>96</v>
      </c>
      <c r="C20" s="1" t="s">
        <v>104</v>
      </c>
      <c r="D20" s="8" t="s">
        <v>105</v>
      </c>
      <c r="E20" s="22">
        <v>5.7060185185185183E-3</v>
      </c>
      <c r="F20" s="9">
        <v>7.7361111111111117E-2</v>
      </c>
      <c r="H20" s="10" t="s">
        <v>200</v>
      </c>
      <c r="I20" s="3">
        <v>1.1539351851851851E-2</v>
      </c>
      <c r="J20" s="11">
        <f t="shared" si="0"/>
        <v>9.4606481481481486E-2</v>
      </c>
      <c r="K20" s="20"/>
      <c r="L20" s="22"/>
      <c r="M20" s="20"/>
      <c r="N20" s="21"/>
      <c r="O20" s="20"/>
      <c r="P20" s="3"/>
    </row>
    <row r="21" spans="1:16" x14ac:dyDescent="0.25">
      <c r="A21" s="5">
        <v>19</v>
      </c>
      <c r="B21" s="7">
        <v>88</v>
      </c>
      <c r="C21" s="1" t="s">
        <v>96</v>
      </c>
      <c r="D21" s="8" t="s">
        <v>97</v>
      </c>
      <c r="E21" s="9">
        <v>5.5439814814814813E-3</v>
      </c>
      <c r="F21" s="9">
        <v>7.8657407407407412E-2</v>
      </c>
      <c r="H21" s="10" t="s">
        <v>193</v>
      </c>
      <c r="I21" s="3">
        <v>1.1041666666666667E-2</v>
      </c>
      <c r="J21" s="11">
        <f t="shared" si="0"/>
        <v>9.5243055555555567E-2</v>
      </c>
      <c r="K21" s="20"/>
      <c r="L21" s="22"/>
      <c r="M21" s="20"/>
      <c r="N21" s="21"/>
      <c r="O21" s="20"/>
      <c r="P21" s="3"/>
    </row>
    <row r="22" spans="1:16" x14ac:dyDescent="0.25">
      <c r="A22" s="5">
        <v>20</v>
      </c>
      <c r="B22" s="7">
        <v>70</v>
      </c>
      <c r="C22" s="1" t="s">
        <v>106</v>
      </c>
      <c r="D22" s="8" t="s">
        <v>107</v>
      </c>
      <c r="E22" s="22">
        <v>5.7291666666666663E-3</v>
      </c>
      <c r="F22" s="9">
        <v>7.8657407407407412E-2</v>
      </c>
      <c r="H22" s="10" t="s">
        <v>177</v>
      </c>
      <c r="I22" s="3">
        <v>1.1273148148148148E-2</v>
      </c>
      <c r="J22" s="11">
        <f t="shared" si="0"/>
        <v>9.5659722222222215E-2</v>
      </c>
      <c r="K22" s="20"/>
      <c r="L22" s="22"/>
      <c r="M22" s="20"/>
      <c r="N22" s="21"/>
      <c r="O22" s="20"/>
      <c r="P22" s="3"/>
    </row>
    <row r="23" spans="1:16" x14ac:dyDescent="0.25">
      <c r="A23" s="5">
        <v>21</v>
      </c>
      <c r="B23" s="7">
        <v>73</v>
      </c>
      <c r="C23" s="1" t="s">
        <v>108</v>
      </c>
      <c r="D23" s="8" t="s">
        <v>109</v>
      </c>
      <c r="E23" s="22">
        <v>5.8564814814814816E-3</v>
      </c>
      <c r="F23" s="9">
        <v>7.8657407407407412E-2</v>
      </c>
      <c r="H23" s="10" t="s">
        <v>179</v>
      </c>
      <c r="I23" s="3">
        <v>1.1921296296296296E-2</v>
      </c>
      <c r="J23" s="11">
        <f t="shared" si="0"/>
        <v>9.6435185185185179E-2</v>
      </c>
      <c r="K23" s="20"/>
      <c r="L23" s="22"/>
      <c r="M23" s="20"/>
      <c r="N23" s="21"/>
      <c r="O23" s="20"/>
      <c r="P23" s="3"/>
    </row>
    <row r="24" spans="1:16" x14ac:dyDescent="0.25">
      <c r="A24" s="5">
        <v>22</v>
      </c>
      <c r="B24" s="7">
        <v>82</v>
      </c>
      <c r="C24" s="1" t="s">
        <v>98</v>
      </c>
      <c r="D24" s="8" t="s">
        <v>99</v>
      </c>
      <c r="E24" s="22">
        <v>5.5439814814814813E-3</v>
      </c>
      <c r="F24" s="9">
        <v>7.9618055555555567E-2</v>
      </c>
      <c r="H24" s="10" t="s">
        <v>188</v>
      </c>
      <c r="I24" s="3">
        <v>1.136574074074074E-2</v>
      </c>
      <c r="J24" s="11">
        <f t="shared" si="0"/>
        <v>9.6527777777777796E-2</v>
      </c>
      <c r="K24" s="20"/>
      <c r="L24" s="22"/>
      <c r="M24" s="20"/>
      <c r="N24" s="21"/>
      <c r="O24" s="20"/>
      <c r="P24" s="3"/>
    </row>
    <row r="25" spans="1:16" x14ac:dyDescent="0.25">
      <c r="A25" s="5">
        <v>23</v>
      </c>
      <c r="B25" s="7">
        <v>91</v>
      </c>
      <c r="C25" s="1" t="s">
        <v>110</v>
      </c>
      <c r="D25" s="8" t="s">
        <v>111</v>
      </c>
      <c r="E25" s="22">
        <v>5.8680555555555552E-3</v>
      </c>
      <c r="F25" s="9">
        <v>7.8680555555555559E-2</v>
      </c>
      <c r="H25" s="10" t="s">
        <v>196</v>
      </c>
      <c r="I25" s="3">
        <v>1.2048611111111111E-2</v>
      </c>
      <c r="J25" s="11">
        <f t="shared" si="0"/>
        <v>9.6597222222222223E-2</v>
      </c>
      <c r="K25" s="20"/>
      <c r="L25" s="22"/>
      <c r="M25" s="20"/>
      <c r="N25" s="21"/>
      <c r="O25" s="20"/>
      <c r="P25" s="3"/>
    </row>
    <row r="26" spans="1:16" x14ac:dyDescent="0.25">
      <c r="A26" s="5">
        <v>24</v>
      </c>
      <c r="B26" s="7">
        <v>93</v>
      </c>
      <c r="C26" s="1" t="s">
        <v>112</v>
      </c>
      <c r="D26" s="8" t="s">
        <v>113</v>
      </c>
      <c r="E26" s="22">
        <v>5.8796296296296296E-3</v>
      </c>
      <c r="F26" s="9">
        <v>7.8738425925925934E-2</v>
      </c>
      <c r="H26" s="10" t="s">
        <v>198</v>
      </c>
      <c r="I26" s="3">
        <v>1.2094907407407407E-2</v>
      </c>
      <c r="J26" s="11">
        <f t="shared" si="0"/>
        <v>9.6712962962962959E-2</v>
      </c>
      <c r="K26" s="20"/>
      <c r="L26" s="22"/>
      <c r="M26" s="20"/>
      <c r="N26" s="21"/>
      <c r="O26" s="20"/>
      <c r="P26" s="3"/>
    </row>
    <row r="27" spans="1:16" x14ac:dyDescent="0.25">
      <c r="A27" s="5">
        <v>25</v>
      </c>
      <c r="B27" s="7">
        <v>75</v>
      </c>
      <c r="C27" s="1" t="s">
        <v>114</v>
      </c>
      <c r="D27" s="8" t="s">
        <v>115</v>
      </c>
      <c r="E27" s="22">
        <v>6.145833333333333E-3</v>
      </c>
      <c r="F27" s="9">
        <v>8.2534722222222218E-2</v>
      </c>
      <c r="H27" s="10" t="s">
        <v>181</v>
      </c>
      <c r="I27" s="3">
        <v>1.224537037037037E-2</v>
      </c>
      <c r="J27" s="11">
        <f t="shared" si="0"/>
        <v>0.10092592592592592</v>
      </c>
      <c r="K27" s="20"/>
      <c r="L27" s="22"/>
      <c r="M27" s="20"/>
      <c r="N27" s="21"/>
      <c r="O27" s="20"/>
      <c r="P27" s="3"/>
    </row>
    <row r="28" spans="1:16" x14ac:dyDescent="0.25">
      <c r="A28" s="5">
        <v>26</v>
      </c>
      <c r="B28" s="7">
        <v>71</v>
      </c>
      <c r="C28" s="1" t="s">
        <v>116</v>
      </c>
      <c r="D28" s="8" t="s">
        <v>117</v>
      </c>
      <c r="E28" s="22">
        <v>6.2268518518518515E-3</v>
      </c>
      <c r="F28" s="9">
        <v>8.2534722222222218E-2</v>
      </c>
      <c r="H28" s="10" t="s">
        <v>178</v>
      </c>
      <c r="I28" s="3">
        <v>1.2303240740740741E-2</v>
      </c>
      <c r="J28" s="11">
        <f t="shared" si="0"/>
        <v>0.1010648148148148</v>
      </c>
      <c r="K28" s="20"/>
      <c r="L28" s="22"/>
      <c r="M28" s="20"/>
      <c r="N28" s="21"/>
      <c r="O28" s="20"/>
      <c r="P28" s="3"/>
    </row>
    <row r="29" spans="1:16" x14ac:dyDescent="0.25">
      <c r="A29" s="5">
        <v>27</v>
      </c>
      <c r="B29" s="7">
        <v>94</v>
      </c>
      <c r="C29" s="1" t="s">
        <v>118</v>
      </c>
      <c r="D29" s="8" t="s">
        <v>119</v>
      </c>
      <c r="E29" s="22">
        <v>6.5162037037037037E-3</v>
      </c>
      <c r="F29" s="9">
        <v>8.2534722222222218E-2</v>
      </c>
      <c r="H29" s="10" t="s">
        <v>199</v>
      </c>
      <c r="I29" s="3">
        <v>1.3263888888888889E-2</v>
      </c>
      <c r="J29" s="11">
        <f t="shared" si="0"/>
        <v>0.10231481481481482</v>
      </c>
      <c r="K29" s="20"/>
      <c r="L29" s="22"/>
      <c r="M29" s="20"/>
      <c r="N29" s="21"/>
      <c r="O29" s="20"/>
      <c r="P29" s="3"/>
    </row>
    <row r="30" spans="1:16" x14ac:dyDescent="0.25">
      <c r="A30" s="5">
        <v>28</v>
      </c>
      <c r="B30" s="7">
        <v>84</v>
      </c>
      <c r="C30" s="1" t="s">
        <v>92</v>
      </c>
      <c r="D30" s="8" t="s">
        <v>93</v>
      </c>
      <c r="E30" s="22">
        <v>5.5092592592592589E-3</v>
      </c>
      <c r="F30" s="9">
        <v>8.2534722222222218E-2</v>
      </c>
      <c r="H30" s="10"/>
      <c r="I30" s="10"/>
      <c r="J30" s="11"/>
    </row>
    <row r="49" spans="5:5" x14ac:dyDescent="0.25">
      <c r="E49" s="8"/>
    </row>
  </sheetData>
  <sortState xmlns:xlrd2="http://schemas.microsoft.com/office/spreadsheetml/2017/richdata2" ref="B3:J29">
    <sortCondition ref="J3:J29"/>
  </sortState>
  <pageMargins left="0.25" right="0.25" top="0.75" bottom="0.75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8B134-1139-4D2E-ABD6-45D90E2E1F59}">
  <dimension ref="A2:P21"/>
  <sheetViews>
    <sheetView tabSelected="1" workbookViewId="0">
      <selection activeCell="C8" sqref="C8"/>
    </sheetView>
  </sheetViews>
  <sheetFormatPr defaultRowHeight="13.2" x14ac:dyDescent="0.25"/>
  <cols>
    <col min="1" max="1" width="8.88671875" style="5"/>
    <col min="2" max="2" width="33" style="5" customWidth="1"/>
    <col min="3" max="3" width="46.77734375" bestFit="1" customWidth="1"/>
    <col min="4" max="4" width="8.88671875" style="5"/>
    <col min="5" max="5" width="7.109375" style="5" hidden="1" customWidth="1"/>
    <col min="6" max="8" width="8.88671875" style="5"/>
    <col min="9" max="9" width="0" style="5" hidden="1" customWidth="1"/>
    <col min="10" max="10" width="8.88671875" style="5"/>
  </cols>
  <sheetData>
    <row r="2" spans="1:16" x14ac:dyDescent="0.25">
      <c r="A2" s="18" t="s">
        <v>212</v>
      </c>
      <c r="B2" s="18" t="s">
        <v>213</v>
      </c>
      <c r="C2" s="19" t="s">
        <v>214</v>
      </c>
      <c r="D2" s="18" t="s">
        <v>140</v>
      </c>
      <c r="E2" s="18"/>
      <c r="F2" s="18" t="s">
        <v>141</v>
      </c>
      <c r="G2" s="18" t="s">
        <v>142</v>
      </c>
      <c r="H2" s="18" t="s">
        <v>143</v>
      </c>
      <c r="I2" s="18"/>
      <c r="J2" s="18" t="s">
        <v>211</v>
      </c>
    </row>
    <row r="3" spans="1:16" x14ac:dyDescent="0.25">
      <c r="A3" s="5">
        <v>1</v>
      </c>
      <c r="B3" s="7">
        <v>109</v>
      </c>
      <c r="C3" s="1" t="s">
        <v>122</v>
      </c>
      <c r="D3" s="8" t="s">
        <v>123</v>
      </c>
      <c r="E3" s="22">
        <v>5.6249999999999998E-3</v>
      </c>
      <c r="F3" s="9">
        <v>8.5520833333333338E-2</v>
      </c>
      <c r="G3" s="9">
        <v>1.1574074074074075E-4</v>
      </c>
      <c r="H3" s="10" t="s">
        <v>203</v>
      </c>
      <c r="I3" s="3">
        <v>1.1863425925925927E-2</v>
      </c>
      <c r="J3" s="11">
        <f t="shared" ref="J3:J10" si="0">E3+F3+I3-G3</f>
        <v>0.10289351851851854</v>
      </c>
      <c r="K3" s="20"/>
      <c r="L3" s="22"/>
      <c r="M3" s="20"/>
      <c r="N3" s="21"/>
      <c r="O3" s="20"/>
      <c r="P3" s="3"/>
    </row>
    <row r="4" spans="1:16" x14ac:dyDescent="0.25">
      <c r="A4" s="5">
        <v>2</v>
      </c>
      <c r="B4" s="7">
        <v>106</v>
      </c>
      <c r="C4" s="1" t="s">
        <v>124</v>
      </c>
      <c r="D4" s="8" t="s">
        <v>125</v>
      </c>
      <c r="E4" s="22">
        <v>5.9953703703703705E-3</v>
      </c>
      <c r="F4" s="9">
        <v>8.5532407407407418E-2</v>
      </c>
      <c r="G4" s="9">
        <v>6.9444444444444444E-5</v>
      </c>
      <c r="H4" s="10" t="s">
        <v>202</v>
      </c>
      <c r="I4" s="3">
        <v>1.2442129629629629E-2</v>
      </c>
      <c r="J4" s="11">
        <f t="shared" si="0"/>
        <v>0.10390046296296297</v>
      </c>
      <c r="K4" s="20"/>
      <c r="L4" s="22"/>
      <c r="M4" s="20"/>
      <c r="N4" s="21"/>
      <c r="O4" s="20"/>
      <c r="P4" s="3"/>
    </row>
    <row r="5" spans="1:16" x14ac:dyDescent="0.25">
      <c r="A5" s="5">
        <v>3</v>
      </c>
      <c r="B5" s="7">
        <v>113</v>
      </c>
      <c r="C5" s="1" t="s">
        <v>126</v>
      </c>
      <c r="D5" s="8" t="s">
        <v>127</v>
      </c>
      <c r="E5" s="22">
        <v>6.0069444444444441E-3</v>
      </c>
      <c r="F5" s="9">
        <v>8.8715277777777782E-2</v>
      </c>
      <c r="H5" s="10" t="s">
        <v>207</v>
      </c>
      <c r="I5" s="3">
        <v>1.2326388888888888E-2</v>
      </c>
      <c r="J5" s="11">
        <f t="shared" si="0"/>
        <v>0.10704861111111111</v>
      </c>
      <c r="K5" s="20"/>
      <c r="L5" s="22"/>
      <c r="M5" s="20"/>
      <c r="N5" s="21"/>
      <c r="O5" s="20"/>
      <c r="P5" s="3"/>
    </row>
    <row r="6" spans="1:16" x14ac:dyDescent="0.25">
      <c r="A6" s="5">
        <v>4</v>
      </c>
      <c r="B6" s="7">
        <v>112</v>
      </c>
      <c r="C6" s="1" t="s">
        <v>128</v>
      </c>
      <c r="D6" s="8" t="s">
        <v>129</v>
      </c>
      <c r="E6" s="22">
        <v>6.0416666666666665E-3</v>
      </c>
      <c r="F6" s="9">
        <v>8.8738425925925929E-2</v>
      </c>
      <c r="H6" s="10" t="s">
        <v>206</v>
      </c>
      <c r="I6" s="3">
        <v>1.2615740740740742E-2</v>
      </c>
      <c r="J6" s="11">
        <f t="shared" si="0"/>
        <v>0.10739583333333334</v>
      </c>
      <c r="K6" s="20"/>
      <c r="L6" s="22"/>
      <c r="M6" s="20"/>
      <c r="N6" s="21"/>
      <c r="O6" s="20"/>
      <c r="P6" s="3"/>
    </row>
    <row r="7" spans="1:16" x14ac:dyDescent="0.25">
      <c r="A7" s="5">
        <v>5</v>
      </c>
      <c r="B7" s="7">
        <v>111</v>
      </c>
      <c r="C7" s="1" t="s">
        <v>132</v>
      </c>
      <c r="D7" s="8" t="s">
        <v>133</v>
      </c>
      <c r="E7" s="22">
        <v>6.2037037037037035E-3</v>
      </c>
      <c r="F7" s="9">
        <v>8.8680555555555554E-2</v>
      </c>
      <c r="G7" s="9">
        <v>4.6296296296296294E-5</v>
      </c>
      <c r="H7" s="10" t="s">
        <v>205</v>
      </c>
      <c r="I7" s="3">
        <v>1.3090277777777777E-2</v>
      </c>
      <c r="J7" s="11">
        <f t="shared" si="0"/>
        <v>0.10792824074074073</v>
      </c>
      <c r="K7" s="20"/>
      <c r="L7" s="22"/>
      <c r="M7" s="20"/>
      <c r="N7" s="21"/>
      <c r="O7" s="20"/>
      <c r="P7" s="3"/>
    </row>
    <row r="8" spans="1:16" x14ac:dyDescent="0.25">
      <c r="A8" s="5">
        <v>6</v>
      </c>
      <c r="B8" s="7">
        <v>105</v>
      </c>
      <c r="C8" s="1" t="s">
        <v>136</v>
      </c>
      <c r="D8" s="8" t="s">
        <v>137</v>
      </c>
      <c r="E8" s="22">
        <v>6.2268518518518515E-3</v>
      </c>
      <c r="F8" s="9">
        <v>8.9421296296296304E-2</v>
      </c>
      <c r="H8" s="10" t="s">
        <v>201</v>
      </c>
      <c r="I8" s="3">
        <v>1.2731481481481481E-2</v>
      </c>
      <c r="J8" s="11">
        <f t="shared" si="0"/>
        <v>0.10837962962962963</v>
      </c>
      <c r="K8" s="20"/>
      <c r="L8" s="22"/>
      <c r="M8" s="20"/>
      <c r="N8" s="21"/>
      <c r="O8" s="20"/>
      <c r="P8" s="3"/>
    </row>
    <row r="9" spans="1:16" x14ac:dyDescent="0.25">
      <c r="A9" s="5">
        <v>7</v>
      </c>
      <c r="B9" s="7">
        <v>110</v>
      </c>
      <c r="C9" s="1" t="s">
        <v>134</v>
      </c>
      <c r="D9" s="8" t="s">
        <v>135</v>
      </c>
      <c r="E9" s="22">
        <v>6.2152777777777779E-3</v>
      </c>
      <c r="F9" s="9">
        <v>9.2465277777777785E-2</v>
      </c>
      <c r="H9" s="10" t="s">
        <v>204</v>
      </c>
      <c r="I9" s="3">
        <v>1.2303240740740741E-2</v>
      </c>
      <c r="J9" s="11">
        <f t="shared" si="0"/>
        <v>0.1109837962962963</v>
      </c>
      <c r="K9" s="20"/>
      <c r="L9" s="22"/>
      <c r="M9" s="20"/>
      <c r="N9" s="21"/>
      <c r="O9" s="20"/>
      <c r="P9" s="3"/>
    </row>
    <row r="10" spans="1:16" x14ac:dyDescent="0.25">
      <c r="A10" s="5">
        <v>8</v>
      </c>
      <c r="B10" s="7">
        <v>114</v>
      </c>
      <c r="C10" s="1" t="s">
        <v>138</v>
      </c>
      <c r="D10" s="8" t="s">
        <v>139</v>
      </c>
      <c r="E10" s="22">
        <v>6.3541666666666668E-3</v>
      </c>
      <c r="F10" s="9">
        <v>9.2465277777777785E-2</v>
      </c>
      <c r="H10" s="10" t="s">
        <v>208</v>
      </c>
      <c r="I10" s="3">
        <v>1.3298611111111112E-2</v>
      </c>
      <c r="J10" s="11">
        <f t="shared" si="0"/>
        <v>0.11211805555555555</v>
      </c>
      <c r="K10" s="20"/>
      <c r="L10" s="22"/>
      <c r="M10" s="20"/>
      <c r="N10" s="21"/>
      <c r="O10" s="20"/>
      <c r="P10" s="3"/>
    </row>
    <row r="11" spans="1:16" x14ac:dyDescent="0.25">
      <c r="A11" s="6" t="s">
        <v>209</v>
      </c>
      <c r="B11" s="7">
        <v>107</v>
      </c>
      <c r="C11" s="1" t="s">
        <v>130</v>
      </c>
      <c r="D11" s="8" t="s">
        <v>131</v>
      </c>
      <c r="E11" s="22">
        <v>6.122685185185185E-3</v>
      </c>
      <c r="F11" s="13" t="s">
        <v>209</v>
      </c>
      <c r="H11" s="10"/>
      <c r="I11" s="10"/>
      <c r="J11" s="11"/>
    </row>
    <row r="12" spans="1:16" x14ac:dyDescent="0.25">
      <c r="A12" s="6" t="s">
        <v>209</v>
      </c>
      <c r="B12" s="7">
        <v>115</v>
      </c>
      <c r="C12" s="1" t="s">
        <v>120</v>
      </c>
      <c r="D12" s="12" t="s">
        <v>121</v>
      </c>
      <c r="E12" s="22">
        <v>5.5092592592592589E-3</v>
      </c>
      <c r="F12" s="6" t="s">
        <v>209</v>
      </c>
      <c r="H12" s="6"/>
      <c r="I12" s="6"/>
      <c r="J12" s="11"/>
    </row>
    <row r="21" spans="10:10" x14ac:dyDescent="0.25">
      <c r="J21" s="6" t="s">
        <v>210</v>
      </c>
    </row>
  </sheetData>
  <sortState xmlns:xlrd2="http://schemas.microsoft.com/office/spreadsheetml/2017/richdata2" ref="B3:J10">
    <sortCondition ref="J3:J10"/>
  </sortState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U9</vt:lpstr>
      <vt:lpstr>U11B</vt:lpstr>
      <vt:lpstr>U11G</vt:lpstr>
      <vt:lpstr>U13B</vt:lpstr>
      <vt:lpstr>U13G</vt:lpstr>
      <vt:lpstr>JM15</vt:lpstr>
      <vt:lpstr>JW15</vt:lpstr>
      <vt:lpstr>JM17</vt:lpstr>
      <vt:lpstr>JW17</vt:lpstr>
      <vt:lpstr>Points</vt:lpstr>
      <vt:lpstr>'JM15'!Print_Area</vt:lpstr>
      <vt:lpstr>'JM17'!Print_Area</vt:lpstr>
      <vt:lpstr>'JW15'!Print_Area</vt:lpstr>
      <vt:lpstr>'JW17'!Print_Area</vt:lpstr>
      <vt:lpstr>U11B!Print_Area</vt:lpstr>
      <vt:lpstr>U11G!Print_Area</vt:lpstr>
      <vt:lpstr>U13B!Print_Area</vt:lpstr>
      <vt:lpstr>U13G!Print_Area</vt:lpstr>
      <vt:lpstr>'U9'!Print_Area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Neil Hamey</dc:creator>
  <cp:lastModifiedBy>Neil Hamey</cp:lastModifiedBy>
  <cp:lastPrinted>2026-05-22T04:03:58Z</cp:lastPrinted>
  <dcterms:created xsi:type="dcterms:W3CDTF">2026-05-12T06:36:41Z</dcterms:created>
  <dcterms:modified xsi:type="dcterms:W3CDTF">2026-05-22T04:05:02Z</dcterms:modified>
</cp:coreProperties>
</file>